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 activeTab="1"/>
  </bookViews>
  <sheets>
    <sheet name="V.Dívky družstvabezpečnost (5)" sheetId="5" r:id="rId1"/>
    <sheet name="V.Dívky družstvakraj" sheetId="1" r:id="rId2"/>
    <sheet name="V. Hoši družstva vše" sheetId="2" state="hidden" r:id="rId3"/>
    <sheet name="V.Dívky družstva vše (2)" sheetId="3" state="hidden" r:id="rId4"/>
    <sheet name="V.Dívky družstva kraj (3)" sheetId="4" state="hidden" r:id="rId5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74" i="5" l="1"/>
  <c r="I74" i="5"/>
  <c r="G74" i="5"/>
  <c r="E74" i="5"/>
  <c r="K73" i="5"/>
  <c r="I73" i="5"/>
  <c r="G73" i="5"/>
  <c r="E73" i="5"/>
  <c r="K72" i="5"/>
  <c r="I72" i="5"/>
  <c r="G72" i="5"/>
  <c r="E72" i="5"/>
  <c r="K71" i="5"/>
  <c r="I71" i="5"/>
  <c r="G71" i="5"/>
  <c r="E71" i="5"/>
  <c r="K70" i="5"/>
  <c r="I70" i="5"/>
  <c r="G70" i="5"/>
  <c r="E70" i="5"/>
  <c r="L70" i="5" s="1"/>
  <c r="K69" i="5"/>
  <c r="L69" i="5" s="1"/>
  <c r="I69" i="5"/>
  <c r="G69" i="5"/>
  <c r="E69" i="5"/>
  <c r="K68" i="5"/>
  <c r="I68" i="5"/>
  <c r="G68" i="5"/>
  <c r="E68" i="5"/>
  <c r="L68" i="5" s="1"/>
  <c r="K67" i="5"/>
  <c r="I67" i="5"/>
  <c r="G67" i="5"/>
  <c r="E67" i="5"/>
  <c r="L67" i="5" s="1"/>
  <c r="K66" i="5"/>
  <c r="L66" i="5" s="1"/>
  <c r="I66" i="5"/>
  <c r="G66" i="5"/>
  <c r="E66" i="5"/>
  <c r="K65" i="5"/>
  <c r="I65" i="5"/>
  <c r="G65" i="5"/>
  <c r="E65" i="5"/>
  <c r="L65" i="5" s="1"/>
  <c r="K64" i="5"/>
  <c r="L64" i="5" s="1"/>
  <c r="I64" i="5"/>
  <c r="G64" i="5"/>
  <c r="E64" i="5"/>
  <c r="K63" i="5"/>
  <c r="L63" i="5" s="1"/>
  <c r="I63" i="5"/>
  <c r="G63" i="5"/>
  <c r="E63" i="5"/>
  <c r="L62" i="5"/>
  <c r="K62" i="5"/>
  <c r="I62" i="5"/>
  <c r="G62" i="5"/>
  <c r="E62" i="5"/>
  <c r="K61" i="5"/>
  <c r="L61" i="5" s="1"/>
  <c r="I61" i="5"/>
  <c r="G61" i="5"/>
  <c r="E61" i="5"/>
  <c r="K60" i="5"/>
  <c r="I60" i="5"/>
  <c r="G60" i="5"/>
  <c r="E60" i="5"/>
  <c r="L60" i="5" s="1"/>
  <c r="K59" i="5"/>
  <c r="I59" i="5"/>
  <c r="G59" i="5"/>
  <c r="E59" i="5"/>
  <c r="L59" i="5" s="1"/>
  <c r="K58" i="5"/>
  <c r="L58" i="5" s="1"/>
  <c r="I58" i="5"/>
  <c r="G58" i="5"/>
  <c r="E58" i="5"/>
  <c r="L57" i="5"/>
  <c r="K57" i="5"/>
  <c r="I57" i="5"/>
  <c r="G57" i="5"/>
  <c r="E57" i="5"/>
  <c r="K56" i="5"/>
  <c r="L56" i="5" s="1"/>
  <c r="I56" i="5"/>
  <c r="G56" i="5"/>
  <c r="E56" i="5"/>
  <c r="K55" i="5"/>
  <c r="L55" i="5" s="1"/>
  <c r="I55" i="5"/>
  <c r="G55" i="5"/>
  <c r="E55" i="5"/>
  <c r="K54" i="5"/>
  <c r="I54" i="5"/>
  <c r="G54" i="5"/>
  <c r="E54" i="5"/>
  <c r="K53" i="5"/>
  <c r="L53" i="5" s="1"/>
  <c r="I53" i="5"/>
  <c r="G53" i="5"/>
  <c r="E53" i="5"/>
  <c r="K52" i="5"/>
  <c r="I52" i="5"/>
  <c r="G52" i="5"/>
  <c r="E52" i="5"/>
  <c r="K51" i="5"/>
  <c r="I51" i="5"/>
  <c r="G51" i="5"/>
  <c r="E51" i="5"/>
  <c r="K50" i="5"/>
  <c r="L50" i="5" s="1"/>
  <c r="I50" i="5"/>
  <c r="G50" i="5"/>
  <c r="E50" i="5"/>
  <c r="K49" i="5"/>
  <c r="I49" i="5"/>
  <c r="G49" i="5"/>
  <c r="E49" i="5"/>
  <c r="L49" i="5" s="1"/>
  <c r="K48" i="5"/>
  <c r="L48" i="5" s="1"/>
  <c r="I48" i="5"/>
  <c r="G48" i="5"/>
  <c r="E48" i="5"/>
  <c r="K47" i="5"/>
  <c r="L47" i="5" s="1"/>
  <c r="I47" i="5"/>
  <c r="G47" i="5"/>
  <c r="E47" i="5"/>
  <c r="K46" i="5"/>
  <c r="I46" i="5"/>
  <c r="G46" i="5"/>
  <c r="E46" i="5"/>
  <c r="K45" i="5"/>
  <c r="L45" i="5" s="1"/>
  <c r="I45" i="5"/>
  <c r="G45" i="5"/>
  <c r="E45" i="5"/>
  <c r="K44" i="5"/>
  <c r="I44" i="5"/>
  <c r="G44" i="5"/>
  <c r="E44" i="5"/>
  <c r="L44" i="5" s="1"/>
  <c r="K43" i="5"/>
  <c r="I43" i="5"/>
  <c r="G43" i="5"/>
  <c r="E43" i="5"/>
  <c r="L43" i="5" s="1"/>
  <c r="K40" i="5"/>
  <c r="L40" i="5" s="1"/>
  <c r="I40" i="5"/>
  <c r="G40" i="5"/>
  <c r="E40" i="5"/>
  <c r="K39" i="5"/>
  <c r="I39" i="5"/>
  <c r="G39" i="5"/>
  <c r="E39" i="5"/>
  <c r="L39" i="5" s="1"/>
  <c r="K38" i="5"/>
  <c r="L38" i="5" s="1"/>
  <c r="I38" i="5"/>
  <c r="G38" i="5"/>
  <c r="E38" i="5"/>
  <c r="K37" i="5"/>
  <c r="L37" i="5" s="1"/>
  <c r="I37" i="5"/>
  <c r="G37" i="5"/>
  <c r="E37" i="5"/>
  <c r="K36" i="5"/>
  <c r="I36" i="5"/>
  <c r="G36" i="5"/>
  <c r="E36" i="5"/>
  <c r="L36" i="5" s="1"/>
  <c r="K35" i="5"/>
  <c r="L35" i="5" s="1"/>
  <c r="I35" i="5"/>
  <c r="G35" i="5"/>
  <c r="E35" i="5"/>
  <c r="K34" i="5"/>
  <c r="I34" i="5"/>
  <c r="G34" i="5"/>
  <c r="E34" i="5"/>
  <c r="L34" i="5" s="1"/>
  <c r="K33" i="5"/>
  <c r="I33" i="5"/>
  <c r="G33" i="5"/>
  <c r="E33" i="5"/>
  <c r="L33" i="5" s="1"/>
  <c r="K32" i="5"/>
  <c r="L32" i="5" s="1"/>
  <c r="I32" i="5"/>
  <c r="G32" i="5"/>
  <c r="E32" i="5"/>
  <c r="K31" i="5"/>
  <c r="I31" i="5"/>
  <c r="G31" i="5"/>
  <c r="E31" i="5"/>
  <c r="L31" i="5" s="1"/>
  <c r="K30" i="5"/>
  <c r="L30" i="5" s="1"/>
  <c r="I30" i="5"/>
  <c r="G30" i="5"/>
  <c r="E30" i="5"/>
  <c r="K29" i="5"/>
  <c r="L29" i="5" s="1"/>
  <c r="I29" i="5"/>
  <c r="G29" i="5"/>
  <c r="E29" i="5"/>
  <c r="K28" i="5"/>
  <c r="I28" i="5"/>
  <c r="G28" i="5"/>
  <c r="E28" i="5"/>
  <c r="L28" i="5" s="1"/>
  <c r="K27" i="5"/>
  <c r="L27" i="5" s="1"/>
  <c r="I27" i="5"/>
  <c r="G27" i="5"/>
  <c r="E27" i="5"/>
  <c r="K26" i="5"/>
  <c r="I26" i="5"/>
  <c r="G26" i="5"/>
  <c r="E26" i="5"/>
  <c r="L26" i="5" s="1"/>
  <c r="K25" i="5"/>
  <c r="I25" i="5"/>
  <c r="G25" i="5"/>
  <c r="E25" i="5"/>
  <c r="L25" i="5" s="1"/>
  <c r="K24" i="5"/>
  <c r="L24" i="5" s="1"/>
  <c r="I24" i="5"/>
  <c r="G24" i="5"/>
  <c r="E24" i="5"/>
  <c r="K23" i="5"/>
  <c r="I23" i="5"/>
  <c r="G23" i="5"/>
  <c r="E23" i="5"/>
  <c r="L23" i="5" s="1"/>
  <c r="K22" i="5"/>
  <c r="L22" i="5" s="1"/>
  <c r="I22" i="5"/>
  <c r="G22" i="5"/>
  <c r="E22" i="5"/>
  <c r="K21" i="5"/>
  <c r="L21" i="5" s="1"/>
  <c r="I21" i="5"/>
  <c r="G21" i="5"/>
  <c r="E21" i="5"/>
  <c r="K20" i="5"/>
  <c r="I20" i="5"/>
  <c r="G20" i="5"/>
  <c r="E20" i="5"/>
  <c r="L20" i="5" s="1"/>
  <c r="K19" i="5"/>
  <c r="I19" i="5"/>
  <c r="G19" i="5"/>
  <c r="E19" i="5"/>
  <c r="K18" i="5"/>
  <c r="I18" i="5"/>
  <c r="G18" i="5"/>
  <c r="L18" i="5" s="1"/>
  <c r="E18" i="5"/>
  <c r="K17" i="5"/>
  <c r="I17" i="5"/>
  <c r="G17" i="5"/>
  <c r="E17" i="5"/>
  <c r="L17" i="5" s="1"/>
  <c r="K16" i="5"/>
  <c r="I16" i="5"/>
  <c r="G16" i="5"/>
  <c r="E16" i="5"/>
  <c r="K15" i="5"/>
  <c r="I15" i="5"/>
  <c r="L15" i="5" s="1"/>
  <c r="G15" i="5"/>
  <c r="E15" i="5"/>
  <c r="K14" i="5"/>
  <c r="I14" i="5"/>
  <c r="G14" i="5"/>
  <c r="E14" i="5"/>
  <c r="K13" i="5"/>
  <c r="I13" i="5"/>
  <c r="G13" i="5"/>
  <c r="E13" i="5"/>
  <c r="K12" i="5"/>
  <c r="I12" i="5"/>
  <c r="G12" i="5"/>
  <c r="E12" i="5"/>
  <c r="L12" i="5" s="1"/>
  <c r="K11" i="5"/>
  <c r="L11" i="5" s="1"/>
  <c r="I11" i="5"/>
  <c r="G11" i="5"/>
  <c r="E11" i="5"/>
  <c r="K10" i="5"/>
  <c r="I10" i="5"/>
  <c r="G10" i="5"/>
  <c r="E10" i="5"/>
  <c r="L10" i="5" s="1"/>
  <c r="K9" i="5"/>
  <c r="I9" i="5"/>
  <c r="G9" i="5"/>
  <c r="E9" i="5"/>
  <c r="L9" i="5" s="1"/>
  <c r="L74" i="5" l="1"/>
  <c r="L73" i="5"/>
  <c r="L71" i="5"/>
  <c r="L72" i="5"/>
  <c r="M30" i="5" s="1"/>
  <c r="L52" i="5"/>
  <c r="L54" i="5"/>
  <c r="L51" i="5"/>
  <c r="L46" i="5"/>
  <c r="L19" i="5"/>
  <c r="L13" i="5"/>
  <c r="L16" i="5"/>
  <c r="L14" i="5"/>
  <c r="N43" i="5"/>
  <c r="N51" i="5"/>
  <c r="N9" i="5"/>
  <c r="N59" i="5"/>
  <c r="N63" i="5"/>
  <c r="N25" i="5"/>
  <c r="N33" i="5"/>
  <c r="N47" i="5"/>
  <c r="N55" i="5"/>
  <c r="N17" i="5"/>
  <c r="N21" i="5"/>
  <c r="N29" i="5"/>
  <c r="N37" i="5"/>
  <c r="N67" i="5"/>
  <c r="K70" i="4"/>
  <c r="I70" i="4"/>
  <c r="L70" i="4" s="1"/>
  <c r="G70" i="4"/>
  <c r="E70" i="4"/>
  <c r="K69" i="4"/>
  <c r="L69" i="4" s="1"/>
  <c r="I69" i="4"/>
  <c r="G69" i="4"/>
  <c r="E69" i="4"/>
  <c r="K68" i="4"/>
  <c r="I68" i="4"/>
  <c r="G68" i="4"/>
  <c r="E68" i="4"/>
  <c r="L68" i="4" s="1"/>
  <c r="K67" i="4"/>
  <c r="I67" i="4"/>
  <c r="G67" i="4"/>
  <c r="E67" i="4"/>
  <c r="L67" i="4" s="1"/>
  <c r="K66" i="4"/>
  <c r="I66" i="4"/>
  <c r="L66" i="4" s="1"/>
  <c r="G66" i="4"/>
  <c r="E66" i="4"/>
  <c r="K65" i="4"/>
  <c r="I65" i="4"/>
  <c r="G65" i="4"/>
  <c r="E65" i="4"/>
  <c r="L65" i="4" s="1"/>
  <c r="K64" i="4"/>
  <c r="I64" i="4"/>
  <c r="L64" i="4" s="1"/>
  <c r="G64" i="4"/>
  <c r="E64" i="4"/>
  <c r="K63" i="4"/>
  <c r="I63" i="4"/>
  <c r="L63" i="4" s="1"/>
  <c r="G63" i="4"/>
  <c r="E63" i="4"/>
  <c r="K62" i="4"/>
  <c r="I62" i="4"/>
  <c r="G62" i="4"/>
  <c r="E62" i="4"/>
  <c r="L62" i="4" s="1"/>
  <c r="K61" i="4"/>
  <c r="I61" i="4"/>
  <c r="L61" i="4" s="1"/>
  <c r="G61" i="4"/>
  <c r="E61" i="4"/>
  <c r="K60" i="4"/>
  <c r="I60" i="4"/>
  <c r="G60" i="4"/>
  <c r="E60" i="4"/>
  <c r="L60" i="4" s="1"/>
  <c r="K59" i="4"/>
  <c r="I59" i="4"/>
  <c r="G59" i="4"/>
  <c r="E59" i="4"/>
  <c r="L59" i="4" s="1"/>
  <c r="K58" i="4"/>
  <c r="I58" i="4"/>
  <c r="L58" i="4" s="1"/>
  <c r="G58" i="4"/>
  <c r="E58" i="4"/>
  <c r="K57" i="4"/>
  <c r="I57" i="4"/>
  <c r="G57" i="4"/>
  <c r="E57" i="4"/>
  <c r="L57" i="4" s="1"/>
  <c r="K56" i="4"/>
  <c r="I56" i="4"/>
  <c r="L56" i="4" s="1"/>
  <c r="G56" i="4"/>
  <c r="E56" i="4"/>
  <c r="K55" i="4"/>
  <c r="I55" i="4"/>
  <c r="L55" i="4" s="1"/>
  <c r="G55" i="4"/>
  <c r="E55" i="4"/>
  <c r="K54" i="4"/>
  <c r="I54" i="4"/>
  <c r="G54" i="4"/>
  <c r="E54" i="4"/>
  <c r="L54" i="4" s="1"/>
  <c r="K53" i="4"/>
  <c r="I53" i="4"/>
  <c r="L53" i="4" s="1"/>
  <c r="G53" i="4"/>
  <c r="E53" i="4"/>
  <c r="K52" i="4"/>
  <c r="I52" i="4"/>
  <c r="G52" i="4"/>
  <c r="E52" i="4"/>
  <c r="L52" i="4" s="1"/>
  <c r="K51" i="4"/>
  <c r="I51" i="4"/>
  <c r="G51" i="4"/>
  <c r="E51" i="4"/>
  <c r="L51" i="4" s="1"/>
  <c r="K50" i="4"/>
  <c r="I50" i="4"/>
  <c r="L50" i="4" s="1"/>
  <c r="G50" i="4"/>
  <c r="E50" i="4"/>
  <c r="K49" i="4"/>
  <c r="I49" i="4"/>
  <c r="G49" i="4"/>
  <c r="E49" i="4"/>
  <c r="L49" i="4" s="1"/>
  <c r="K48" i="4"/>
  <c r="I48" i="4"/>
  <c r="L48" i="4" s="1"/>
  <c r="G48" i="4"/>
  <c r="E48" i="4"/>
  <c r="K47" i="4"/>
  <c r="I47" i="4"/>
  <c r="L47" i="4" s="1"/>
  <c r="G47" i="4"/>
  <c r="E47" i="4"/>
  <c r="K46" i="4"/>
  <c r="I46" i="4"/>
  <c r="G46" i="4"/>
  <c r="E46" i="4"/>
  <c r="L46" i="4" s="1"/>
  <c r="K45" i="4"/>
  <c r="I45" i="4"/>
  <c r="L45" i="4" s="1"/>
  <c r="G45" i="4"/>
  <c r="E45" i="4"/>
  <c r="K44" i="4"/>
  <c r="I44" i="4"/>
  <c r="G44" i="4"/>
  <c r="E44" i="4"/>
  <c r="L44" i="4" s="1"/>
  <c r="K43" i="4"/>
  <c r="I43" i="4"/>
  <c r="G43" i="4"/>
  <c r="E43" i="4"/>
  <c r="L43" i="4" s="1"/>
  <c r="K42" i="4"/>
  <c r="I42" i="4"/>
  <c r="L42" i="4" s="1"/>
  <c r="G42" i="4"/>
  <c r="E42" i="4"/>
  <c r="K41" i="4"/>
  <c r="I41" i="4"/>
  <c r="G41" i="4"/>
  <c r="E41" i="4"/>
  <c r="L41" i="4" s="1"/>
  <c r="K40" i="4"/>
  <c r="I40" i="4"/>
  <c r="L40" i="4" s="1"/>
  <c r="G40" i="4"/>
  <c r="E40" i="4"/>
  <c r="K39" i="4"/>
  <c r="I39" i="4"/>
  <c r="L39" i="4" s="1"/>
  <c r="G39" i="4"/>
  <c r="E39" i="4"/>
  <c r="K36" i="4"/>
  <c r="I36" i="4"/>
  <c r="G36" i="4"/>
  <c r="E36" i="4"/>
  <c r="L36" i="4" s="1"/>
  <c r="K35" i="4"/>
  <c r="I35" i="4"/>
  <c r="L35" i="4" s="1"/>
  <c r="G35" i="4"/>
  <c r="E35" i="4"/>
  <c r="K34" i="4"/>
  <c r="I34" i="4"/>
  <c r="G34" i="4"/>
  <c r="E34" i="4"/>
  <c r="L34" i="4" s="1"/>
  <c r="K33" i="4"/>
  <c r="I33" i="4"/>
  <c r="G33" i="4"/>
  <c r="E33" i="4"/>
  <c r="L33" i="4" s="1"/>
  <c r="K32" i="4"/>
  <c r="I32" i="4"/>
  <c r="L32" i="4" s="1"/>
  <c r="G32" i="4"/>
  <c r="E32" i="4"/>
  <c r="K31" i="4"/>
  <c r="I31" i="4"/>
  <c r="G31" i="4"/>
  <c r="E31" i="4"/>
  <c r="L31" i="4" s="1"/>
  <c r="K30" i="4"/>
  <c r="I30" i="4"/>
  <c r="L30" i="4" s="1"/>
  <c r="G30" i="4"/>
  <c r="E30" i="4"/>
  <c r="K29" i="4"/>
  <c r="I29" i="4"/>
  <c r="L29" i="4" s="1"/>
  <c r="G29" i="4"/>
  <c r="E29" i="4"/>
  <c r="K28" i="4"/>
  <c r="I28" i="4"/>
  <c r="G28" i="4"/>
  <c r="E28" i="4"/>
  <c r="L28" i="4" s="1"/>
  <c r="K27" i="4"/>
  <c r="I27" i="4"/>
  <c r="L27" i="4" s="1"/>
  <c r="G27" i="4"/>
  <c r="E27" i="4"/>
  <c r="K26" i="4"/>
  <c r="I26" i="4"/>
  <c r="G26" i="4"/>
  <c r="E26" i="4"/>
  <c r="L26" i="4" s="1"/>
  <c r="K25" i="4"/>
  <c r="I25" i="4"/>
  <c r="G25" i="4"/>
  <c r="E25" i="4"/>
  <c r="L25" i="4" s="1"/>
  <c r="K24" i="4"/>
  <c r="I24" i="4"/>
  <c r="L24" i="4" s="1"/>
  <c r="G24" i="4"/>
  <c r="E24" i="4"/>
  <c r="K23" i="4"/>
  <c r="I23" i="4"/>
  <c r="G23" i="4"/>
  <c r="E23" i="4"/>
  <c r="L23" i="4" s="1"/>
  <c r="K22" i="4"/>
  <c r="I22" i="4"/>
  <c r="L22" i="4" s="1"/>
  <c r="G22" i="4"/>
  <c r="E22" i="4"/>
  <c r="K21" i="4"/>
  <c r="I21" i="4"/>
  <c r="L21" i="4" s="1"/>
  <c r="G21" i="4"/>
  <c r="E21" i="4"/>
  <c r="K20" i="4"/>
  <c r="I20" i="4"/>
  <c r="G20" i="4"/>
  <c r="E20" i="4"/>
  <c r="L20" i="4" s="1"/>
  <c r="K19" i="4"/>
  <c r="I19" i="4"/>
  <c r="L19" i="4" s="1"/>
  <c r="G19" i="4"/>
  <c r="E19" i="4"/>
  <c r="K18" i="4"/>
  <c r="I18" i="4"/>
  <c r="G18" i="4"/>
  <c r="E18" i="4"/>
  <c r="L18" i="4" s="1"/>
  <c r="K17" i="4"/>
  <c r="I17" i="4"/>
  <c r="G17" i="4"/>
  <c r="E17" i="4"/>
  <c r="L17" i="4" s="1"/>
  <c r="K16" i="4"/>
  <c r="I16" i="4"/>
  <c r="L16" i="4" s="1"/>
  <c r="G16" i="4"/>
  <c r="E16" i="4"/>
  <c r="K15" i="4"/>
  <c r="I15" i="4"/>
  <c r="G15" i="4"/>
  <c r="E15" i="4"/>
  <c r="L15" i="4" s="1"/>
  <c r="K14" i="4"/>
  <c r="I14" i="4"/>
  <c r="L14" i="4" s="1"/>
  <c r="G14" i="4"/>
  <c r="E14" i="4"/>
  <c r="K13" i="4"/>
  <c r="I13" i="4"/>
  <c r="L13" i="4" s="1"/>
  <c r="G13" i="4"/>
  <c r="E13" i="4"/>
  <c r="K12" i="4"/>
  <c r="I12" i="4"/>
  <c r="G12" i="4"/>
  <c r="E12" i="4"/>
  <c r="L12" i="4" s="1"/>
  <c r="K11" i="4"/>
  <c r="I11" i="4"/>
  <c r="L11" i="4" s="1"/>
  <c r="M11" i="4" s="1"/>
  <c r="G11" i="4"/>
  <c r="E11" i="4"/>
  <c r="K10" i="4"/>
  <c r="I10" i="4"/>
  <c r="G10" i="4"/>
  <c r="E10" i="4"/>
  <c r="L10" i="4" s="1"/>
  <c r="K9" i="4"/>
  <c r="I9" i="4"/>
  <c r="G9" i="4"/>
  <c r="E9" i="4"/>
  <c r="L9" i="4" s="1"/>
  <c r="K74" i="3"/>
  <c r="I74" i="3"/>
  <c r="L74" i="3" s="1"/>
  <c r="G74" i="3"/>
  <c r="E74" i="3"/>
  <c r="K73" i="3"/>
  <c r="I73" i="3"/>
  <c r="G73" i="3"/>
  <c r="E73" i="3"/>
  <c r="L73" i="3" s="1"/>
  <c r="K72" i="3"/>
  <c r="I72" i="3"/>
  <c r="L72" i="3" s="1"/>
  <c r="G72" i="3"/>
  <c r="E72" i="3"/>
  <c r="K71" i="3"/>
  <c r="I71" i="3"/>
  <c r="L71" i="3" s="1"/>
  <c r="G71" i="3"/>
  <c r="E71" i="3"/>
  <c r="K70" i="3"/>
  <c r="I70" i="3"/>
  <c r="G70" i="3"/>
  <c r="E70" i="3"/>
  <c r="L70" i="3" s="1"/>
  <c r="K69" i="3"/>
  <c r="I69" i="3"/>
  <c r="L69" i="3" s="1"/>
  <c r="G69" i="3"/>
  <c r="E69" i="3"/>
  <c r="K68" i="3"/>
  <c r="I68" i="3"/>
  <c r="G68" i="3"/>
  <c r="E68" i="3"/>
  <c r="L68" i="3" s="1"/>
  <c r="K67" i="3"/>
  <c r="I67" i="3"/>
  <c r="G67" i="3"/>
  <c r="E67" i="3"/>
  <c r="L67" i="3" s="1"/>
  <c r="K66" i="3"/>
  <c r="I66" i="3"/>
  <c r="L66" i="3" s="1"/>
  <c r="G66" i="3"/>
  <c r="E66" i="3"/>
  <c r="K65" i="3"/>
  <c r="I65" i="3"/>
  <c r="G65" i="3"/>
  <c r="E65" i="3"/>
  <c r="L65" i="3" s="1"/>
  <c r="K64" i="3"/>
  <c r="I64" i="3"/>
  <c r="L64" i="3" s="1"/>
  <c r="G64" i="3"/>
  <c r="E64" i="3"/>
  <c r="K63" i="3"/>
  <c r="I63" i="3"/>
  <c r="L63" i="3" s="1"/>
  <c r="G63" i="3"/>
  <c r="E63" i="3"/>
  <c r="K62" i="3"/>
  <c r="I62" i="3"/>
  <c r="G62" i="3"/>
  <c r="E62" i="3"/>
  <c r="L62" i="3" s="1"/>
  <c r="K61" i="3"/>
  <c r="I61" i="3"/>
  <c r="L61" i="3" s="1"/>
  <c r="G61" i="3"/>
  <c r="E61" i="3"/>
  <c r="K60" i="3"/>
  <c r="I60" i="3"/>
  <c r="L60" i="3" s="1"/>
  <c r="G60" i="3"/>
  <c r="E60" i="3"/>
  <c r="K59" i="3"/>
  <c r="I59" i="3"/>
  <c r="G59" i="3"/>
  <c r="E59" i="3"/>
  <c r="L59" i="3" s="1"/>
  <c r="K58" i="3"/>
  <c r="I58" i="3"/>
  <c r="L58" i="3" s="1"/>
  <c r="G58" i="3"/>
  <c r="E58" i="3"/>
  <c r="K57" i="3"/>
  <c r="I57" i="3"/>
  <c r="L57" i="3" s="1"/>
  <c r="N55" i="3" s="1"/>
  <c r="G57" i="3"/>
  <c r="E57" i="3"/>
  <c r="K56" i="3"/>
  <c r="I56" i="3"/>
  <c r="G56" i="3"/>
  <c r="E56" i="3"/>
  <c r="L56" i="3" s="1"/>
  <c r="K55" i="3"/>
  <c r="I55" i="3"/>
  <c r="L55" i="3" s="1"/>
  <c r="G55" i="3"/>
  <c r="E55" i="3"/>
  <c r="K54" i="3"/>
  <c r="I54" i="3"/>
  <c r="L54" i="3" s="1"/>
  <c r="G54" i="3"/>
  <c r="E54" i="3"/>
  <c r="K53" i="3"/>
  <c r="I53" i="3"/>
  <c r="G53" i="3"/>
  <c r="E53" i="3"/>
  <c r="L53" i="3" s="1"/>
  <c r="K52" i="3"/>
  <c r="I52" i="3"/>
  <c r="G52" i="3"/>
  <c r="E52" i="3"/>
  <c r="L52" i="3" s="1"/>
  <c r="K51" i="3"/>
  <c r="I51" i="3"/>
  <c r="L51" i="3" s="1"/>
  <c r="G51" i="3"/>
  <c r="E51" i="3"/>
  <c r="K50" i="3"/>
  <c r="I50" i="3"/>
  <c r="G50" i="3"/>
  <c r="E50" i="3"/>
  <c r="L50" i="3" s="1"/>
  <c r="K49" i="3"/>
  <c r="I49" i="3"/>
  <c r="G49" i="3"/>
  <c r="E49" i="3"/>
  <c r="L49" i="3" s="1"/>
  <c r="K48" i="3"/>
  <c r="I48" i="3"/>
  <c r="L48" i="3" s="1"/>
  <c r="G48" i="3"/>
  <c r="E48" i="3"/>
  <c r="K47" i="3"/>
  <c r="I47" i="3"/>
  <c r="G47" i="3"/>
  <c r="E47" i="3"/>
  <c r="L47" i="3" s="1"/>
  <c r="K46" i="3"/>
  <c r="I46" i="3"/>
  <c r="G46" i="3"/>
  <c r="E46" i="3"/>
  <c r="L46" i="3" s="1"/>
  <c r="K45" i="3"/>
  <c r="I45" i="3"/>
  <c r="L45" i="3" s="1"/>
  <c r="G45" i="3"/>
  <c r="E45" i="3"/>
  <c r="K44" i="3"/>
  <c r="I44" i="3"/>
  <c r="L44" i="3" s="1"/>
  <c r="G44" i="3"/>
  <c r="E44" i="3"/>
  <c r="K43" i="3"/>
  <c r="I43" i="3"/>
  <c r="G43" i="3"/>
  <c r="E43" i="3"/>
  <c r="L43" i="3" s="1"/>
  <c r="K40" i="3"/>
  <c r="I40" i="3"/>
  <c r="L40" i="3" s="1"/>
  <c r="G40" i="3"/>
  <c r="E40" i="3"/>
  <c r="K39" i="3"/>
  <c r="I39" i="3"/>
  <c r="L39" i="3" s="1"/>
  <c r="G39" i="3"/>
  <c r="E39" i="3"/>
  <c r="K38" i="3"/>
  <c r="I38" i="3"/>
  <c r="G38" i="3"/>
  <c r="E38" i="3"/>
  <c r="L38" i="3" s="1"/>
  <c r="N37" i="3"/>
  <c r="K37" i="3"/>
  <c r="I37" i="3"/>
  <c r="L37" i="3" s="1"/>
  <c r="G37" i="3"/>
  <c r="E37" i="3"/>
  <c r="K36" i="3"/>
  <c r="I36" i="3"/>
  <c r="L36" i="3" s="1"/>
  <c r="G36" i="3"/>
  <c r="E36" i="3"/>
  <c r="K35" i="3"/>
  <c r="I35" i="3"/>
  <c r="G35" i="3"/>
  <c r="E35" i="3"/>
  <c r="L35" i="3" s="1"/>
  <c r="K34" i="3"/>
  <c r="I34" i="3"/>
  <c r="G34" i="3"/>
  <c r="E34" i="3"/>
  <c r="L34" i="3" s="1"/>
  <c r="K33" i="3"/>
  <c r="I33" i="3"/>
  <c r="L33" i="3" s="1"/>
  <c r="G33" i="3"/>
  <c r="E33" i="3"/>
  <c r="K32" i="3"/>
  <c r="I32" i="3"/>
  <c r="G32" i="3"/>
  <c r="E32" i="3"/>
  <c r="L32" i="3" s="1"/>
  <c r="K31" i="3"/>
  <c r="I31" i="3"/>
  <c r="G31" i="3"/>
  <c r="E31" i="3"/>
  <c r="L31" i="3" s="1"/>
  <c r="K30" i="3"/>
  <c r="I30" i="3"/>
  <c r="L30" i="3" s="1"/>
  <c r="G30" i="3"/>
  <c r="E30" i="3"/>
  <c r="K29" i="3"/>
  <c r="I29" i="3"/>
  <c r="G29" i="3"/>
  <c r="E29" i="3"/>
  <c r="L29" i="3" s="1"/>
  <c r="K28" i="3"/>
  <c r="I28" i="3"/>
  <c r="G28" i="3"/>
  <c r="E28" i="3"/>
  <c r="L28" i="3" s="1"/>
  <c r="K27" i="3"/>
  <c r="I27" i="3"/>
  <c r="L27" i="3" s="1"/>
  <c r="G27" i="3"/>
  <c r="E27" i="3"/>
  <c r="K26" i="3"/>
  <c r="I26" i="3"/>
  <c r="L26" i="3" s="1"/>
  <c r="G26" i="3"/>
  <c r="E26" i="3"/>
  <c r="K25" i="3"/>
  <c r="I25" i="3"/>
  <c r="G25" i="3"/>
  <c r="E25" i="3"/>
  <c r="L25" i="3" s="1"/>
  <c r="K24" i="3"/>
  <c r="I24" i="3"/>
  <c r="L24" i="3" s="1"/>
  <c r="G24" i="3"/>
  <c r="E24" i="3"/>
  <c r="K23" i="3"/>
  <c r="I23" i="3"/>
  <c r="L23" i="3" s="1"/>
  <c r="G23" i="3"/>
  <c r="E23" i="3"/>
  <c r="K22" i="3"/>
  <c r="I22" i="3"/>
  <c r="G22" i="3"/>
  <c r="E22" i="3"/>
  <c r="L22" i="3" s="1"/>
  <c r="K21" i="3"/>
  <c r="I21" i="3"/>
  <c r="L21" i="3" s="1"/>
  <c r="G21" i="3"/>
  <c r="E21" i="3"/>
  <c r="K20" i="3"/>
  <c r="I20" i="3"/>
  <c r="L20" i="3" s="1"/>
  <c r="G20" i="3"/>
  <c r="E20" i="3"/>
  <c r="K19" i="3"/>
  <c r="I19" i="3"/>
  <c r="G19" i="3"/>
  <c r="E19" i="3"/>
  <c r="L19" i="3" s="1"/>
  <c r="K18" i="3"/>
  <c r="I18" i="3"/>
  <c r="G18" i="3"/>
  <c r="E18" i="3"/>
  <c r="L18" i="3" s="1"/>
  <c r="K17" i="3"/>
  <c r="I17" i="3"/>
  <c r="L17" i="3" s="1"/>
  <c r="G17" i="3"/>
  <c r="E17" i="3"/>
  <c r="K16" i="3"/>
  <c r="I16" i="3"/>
  <c r="G16" i="3"/>
  <c r="E16" i="3"/>
  <c r="L16" i="3" s="1"/>
  <c r="K15" i="3"/>
  <c r="I15" i="3"/>
  <c r="G15" i="3"/>
  <c r="E15" i="3"/>
  <c r="L15" i="3" s="1"/>
  <c r="K14" i="3"/>
  <c r="I14" i="3"/>
  <c r="L14" i="3" s="1"/>
  <c r="G14" i="3"/>
  <c r="E14" i="3"/>
  <c r="K13" i="3"/>
  <c r="I13" i="3"/>
  <c r="G13" i="3"/>
  <c r="E13" i="3"/>
  <c r="L13" i="3" s="1"/>
  <c r="K12" i="3"/>
  <c r="I12" i="3"/>
  <c r="G12" i="3"/>
  <c r="E12" i="3"/>
  <c r="L12" i="3" s="1"/>
  <c r="K11" i="3"/>
  <c r="I11" i="3"/>
  <c r="L11" i="3" s="1"/>
  <c r="G11" i="3"/>
  <c r="E11" i="3"/>
  <c r="K10" i="3"/>
  <c r="I10" i="3"/>
  <c r="L10" i="3" s="1"/>
  <c r="G10" i="3"/>
  <c r="E10" i="3"/>
  <c r="K9" i="3"/>
  <c r="I9" i="3"/>
  <c r="G9" i="3"/>
  <c r="E9" i="3"/>
  <c r="L9" i="3" s="1"/>
  <c r="K78" i="2"/>
  <c r="I78" i="2"/>
  <c r="L78" i="2" s="1"/>
  <c r="G78" i="2"/>
  <c r="E78" i="2"/>
  <c r="K77" i="2"/>
  <c r="I77" i="2"/>
  <c r="L77" i="2" s="1"/>
  <c r="G77" i="2"/>
  <c r="E77" i="2"/>
  <c r="K76" i="2"/>
  <c r="I76" i="2"/>
  <c r="G76" i="2"/>
  <c r="E76" i="2"/>
  <c r="L76" i="2" s="1"/>
  <c r="K75" i="2"/>
  <c r="I75" i="2"/>
  <c r="L75" i="2" s="1"/>
  <c r="G75" i="2"/>
  <c r="E75" i="2"/>
  <c r="K74" i="2"/>
  <c r="I74" i="2"/>
  <c r="L74" i="2" s="1"/>
  <c r="G74" i="2"/>
  <c r="E74" i="2"/>
  <c r="K73" i="2"/>
  <c r="I73" i="2"/>
  <c r="G73" i="2"/>
  <c r="E73" i="2"/>
  <c r="L73" i="2" s="1"/>
  <c r="K72" i="2"/>
  <c r="L72" i="2" s="1"/>
  <c r="I72" i="2"/>
  <c r="G72" i="2"/>
  <c r="E72" i="2"/>
  <c r="K71" i="2"/>
  <c r="I71" i="2"/>
  <c r="G71" i="2"/>
  <c r="E71" i="2"/>
  <c r="L71" i="2" s="1"/>
  <c r="K70" i="2"/>
  <c r="I70" i="2"/>
  <c r="L70" i="2" s="1"/>
  <c r="G70" i="2"/>
  <c r="E70" i="2"/>
  <c r="K69" i="2"/>
  <c r="L69" i="2" s="1"/>
  <c r="I69" i="2"/>
  <c r="G69" i="2"/>
  <c r="E69" i="2"/>
  <c r="K68" i="2"/>
  <c r="I68" i="2"/>
  <c r="G68" i="2"/>
  <c r="E68" i="2"/>
  <c r="K67" i="2"/>
  <c r="I67" i="2"/>
  <c r="G67" i="2"/>
  <c r="E67" i="2"/>
  <c r="L67" i="2" s="1"/>
  <c r="K66" i="2"/>
  <c r="I66" i="2"/>
  <c r="L66" i="2" s="1"/>
  <c r="G66" i="2"/>
  <c r="E66" i="2"/>
  <c r="K65" i="2"/>
  <c r="I65" i="2"/>
  <c r="G65" i="2"/>
  <c r="E65" i="2"/>
  <c r="L65" i="2" s="1"/>
  <c r="K64" i="2"/>
  <c r="I64" i="2"/>
  <c r="L64" i="2" s="1"/>
  <c r="G64" i="2"/>
  <c r="E64" i="2"/>
  <c r="K63" i="2"/>
  <c r="I63" i="2"/>
  <c r="L63" i="2" s="1"/>
  <c r="G63" i="2"/>
  <c r="E63" i="2"/>
  <c r="K62" i="2"/>
  <c r="I62" i="2"/>
  <c r="G62" i="2"/>
  <c r="E62" i="2"/>
  <c r="L62" i="2" s="1"/>
  <c r="K61" i="2"/>
  <c r="I61" i="2"/>
  <c r="L61" i="2" s="1"/>
  <c r="G61" i="2"/>
  <c r="E61" i="2"/>
  <c r="K60" i="2"/>
  <c r="I60" i="2"/>
  <c r="G60" i="2"/>
  <c r="E60" i="2"/>
  <c r="L60" i="2" s="1"/>
  <c r="L59" i="2"/>
  <c r="K59" i="2"/>
  <c r="I59" i="2"/>
  <c r="G59" i="2"/>
  <c r="E59" i="2"/>
  <c r="K58" i="2"/>
  <c r="I58" i="2"/>
  <c r="L58" i="2" s="1"/>
  <c r="G58" i="2"/>
  <c r="E58" i="2"/>
  <c r="K57" i="2"/>
  <c r="I57" i="2"/>
  <c r="G57" i="2"/>
  <c r="E57" i="2"/>
  <c r="L57" i="2" s="1"/>
  <c r="K56" i="2"/>
  <c r="I56" i="2"/>
  <c r="L56" i="2" s="1"/>
  <c r="G56" i="2"/>
  <c r="E56" i="2"/>
  <c r="K55" i="2"/>
  <c r="I55" i="2"/>
  <c r="L55" i="2" s="1"/>
  <c r="G55" i="2"/>
  <c r="E55" i="2"/>
  <c r="K54" i="2"/>
  <c r="I54" i="2"/>
  <c r="G54" i="2"/>
  <c r="E54" i="2"/>
  <c r="L54" i="2" s="1"/>
  <c r="K53" i="2"/>
  <c r="I53" i="2"/>
  <c r="L53" i="2" s="1"/>
  <c r="G53" i="2"/>
  <c r="E53" i="2"/>
  <c r="L52" i="2"/>
  <c r="K52" i="2"/>
  <c r="I52" i="2"/>
  <c r="G52" i="2"/>
  <c r="E52" i="2"/>
  <c r="K51" i="2"/>
  <c r="I51" i="2"/>
  <c r="G51" i="2"/>
  <c r="E51" i="2"/>
  <c r="L51" i="2" s="1"/>
  <c r="K50" i="2"/>
  <c r="I50" i="2"/>
  <c r="L50" i="2" s="1"/>
  <c r="G50" i="2"/>
  <c r="E50" i="2"/>
  <c r="K49" i="2"/>
  <c r="I49" i="2"/>
  <c r="G49" i="2"/>
  <c r="E49" i="2"/>
  <c r="L49" i="2" s="1"/>
  <c r="K48" i="2"/>
  <c r="I48" i="2"/>
  <c r="L48" i="2" s="1"/>
  <c r="G48" i="2"/>
  <c r="E48" i="2"/>
  <c r="K47" i="2"/>
  <c r="I47" i="2"/>
  <c r="L47" i="2" s="1"/>
  <c r="N47" i="2" s="1"/>
  <c r="G47" i="2"/>
  <c r="E47" i="2"/>
  <c r="K46" i="2"/>
  <c r="I46" i="2"/>
  <c r="G46" i="2"/>
  <c r="E46" i="2"/>
  <c r="L46" i="2" s="1"/>
  <c r="K45" i="2"/>
  <c r="I45" i="2"/>
  <c r="L45" i="2" s="1"/>
  <c r="G45" i="2"/>
  <c r="E45" i="2"/>
  <c r="K44" i="2"/>
  <c r="I44" i="2"/>
  <c r="G44" i="2"/>
  <c r="E44" i="2"/>
  <c r="L44" i="2" s="1"/>
  <c r="K43" i="2"/>
  <c r="I43" i="2"/>
  <c r="G43" i="2"/>
  <c r="E43" i="2"/>
  <c r="L43" i="2" s="1"/>
  <c r="K40" i="2"/>
  <c r="I40" i="2"/>
  <c r="L40" i="2" s="1"/>
  <c r="G40" i="2"/>
  <c r="E40" i="2"/>
  <c r="K39" i="2"/>
  <c r="I39" i="2"/>
  <c r="G39" i="2"/>
  <c r="E39" i="2"/>
  <c r="L39" i="2" s="1"/>
  <c r="K38" i="2"/>
  <c r="I38" i="2"/>
  <c r="L38" i="2" s="1"/>
  <c r="G38" i="2"/>
  <c r="E38" i="2"/>
  <c r="K37" i="2"/>
  <c r="I37" i="2"/>
  <c r="L37" i="2" s="1"/>
  <c r="G37" i="2"/>
  <c r="E37" i="2"/>
  <c r="K36" i="2"/>
  <c r="I36" i="2"/>
  <c r="G36" i="2"/>
  <c r="E36" i="2"/>
  <c r="L36" i="2" s="1"/>
  <c r="K35" i="2"/>
  <c r="I35" i="2"/>
  <c r="L35" i="2" s="1"/>
  <c r="G35" i="2"/>
  <c r="E35" i="2"/>
  <c r="K34" i="2"/>
  <c r="I34" i="2"/>
  <c r="G34" i="2"/>
  <c r="E34" i="2"/>
  <c r="L34" i="2" s="1"/>
  <c r="K33" i="2"/>
  <c r="I33" i="2"/>
  <c r="G33" i="2"/>
  <c r="E33" i="2"/>
  <c r="L33" i="2" s="1"/>
  <c r="K32" i="2"/>
  <c r="I32" i="2"/>
  <c r="L32" i="2" s="1"/>
  <c r="G32" i="2"/>
  <c r="E32" i="2"/>
  <c r="L31" i="2"/>
  <c r="K31" i="2"/>
  <c r="I31" i="2"/>
  <c r="G31" i="2"/>
  <c r="E31" i="2"/>
  <c r="K30" i="2"/>
  <c r="I30" i="2"/>
  <c r="L30" i="2" s="1"/>
  <c r="G30" i="2"/>
  <c r="E30" i="2"/>
  <c r="K29" i="2"/>
  <c r="I29" i="2"/>
  <c r="L29" i="2" s="1"/>
  <c r="G29" i="2"/>
  <c r="E29" i="2"/>
  <c r="K28" i="2"/>
  <c r="I28" i="2"/>
  <c r="G28" i="2"/>
  <c r="E28" i="2"/>
  <c r="L28" i="2" s="1"/>
  <c r="K27" i="2"/>
  <c r="I27" i="2"/>
  <c r="L27" i="2" s="1"/>
  <c r="G27" i="2"/>
  <c r="E27" i="2"/>
  <c r="K26" i="2"/>
  <c r="I26" i="2"/>
  <c r="G26" i="2"/>
  <c r="E26" i="2"/>
  <c r="L26" i="2" s="1"/>
  <c r="L25" i="2"/>
  <c r="K25" i="2"/>
  <c r="I25" i="2"/>
  <c r="G25" i="2"/>
  <c r="E25" i="2"/>
  <c r="K24" i="2"/>
  <c r="I24" i="2"/>
  <c r="L24" i="2" s="1"/>
  <c r="G24" i="2"/>
  <c r="E24" i="2"/>
  <c r="K23" i="2"/>
  <c r="I23" i="2"/>
  <c r="G23" i="2"/>
  <c r="E23" i="2"/>
  <c r="L23" i="2" s="1"/>
  <c r="K22" i="2"/>
  <c r="I22" i="2"/>
  <c r="L22" i="2" s="1"/>
  <c r="G22" i="2"/>
  <c r="E22" i="2"/>
  <c r="K21" i="2"/>
  <c r="I21" i="2"/>
  <c r="L21" i="2" s="1"/>
  <c r="G21" i="2"/>
  <c r="E21" i="2"/>
  <c r="K20" i="2"/>
  <c r="I20" i="2"/>
  <c r="G20" i="2"/>
  <c r="E20" i="2"/>
  <c r="L20" i="2" s="1"/>
  <c r="K19" i="2"/>
  <c r="I19" i="2"/>
  <c r="L19" i="2" s="1"/>
  <c r="G19" i="2"/>
  <c r="E19" i="2"/>
  <c r="L18" i="2"/>
  <c r="K18" i="2"/>
  <c r="I18" i="2"/>
  <c r="G18" i="2"/>
  <c r="E18" i="2"/>
  <c r="K17" i="2"/>
  <c r="I17" i="2"/>
  <c r="G17" i="2"/>
  <c r="E17" i="2"/>
  <c r="L17" i="2" s="1"/>
  <c r="K16" i="2"/>
  <c r="I16" i="2"/>
  <c r="L16" i="2" s="1"/>
  <c r="G16" i="2"/>
  <c r="E16" i="2"/>
  <c r="K15" i="2"/>
  <c r="I15" i="2"/>
  <c r="G15" i="2"/>
  <c r="E15" i="2"/>
  <c r="L15" i="2" s="1"/>
  <c r="K14" i="2"/>
  <c r="I14" i="2"/>
  <c r="L14" i="2" s="1"/>
  <c r="G14" i="2"/>
  <c r="E14" i="2"/>
  <c r="K13" i="2"/>
  <c r="I13" i="2"/>
  <c r="L13" i="2" s="1"/>
  <c r="G13" i="2"/>
  <c r="E13" i="2"/>
  <c r="K12" i="2"/>
  <c r="I12" i="2"/>
  <c r="G12" i="2"/>
  <c r="E12" i="2"/>
  <c r="L12" i="2" s="1"/>
  <c r="K11" i="2"/>
  <c r="I11" i="2"/>
  <c r="L11" i="2" s="1"/>
  <c r="G11" i="2"/>
  <c r="E11" i="2"/>
  <c r="K10" i="2"/>
  <c r="I10" i="2"/>
  <c r="G10" i="2"/>
  <c r="E10" i="2"/>
  <c r="L10" i="2" s="1"/>
  <c r="K9" i="2"/>
  <c r="I9" i="2"/>
  <c r="L9" i="2" s="1"/>
  <c r="G9" i="2"/>
  <c r="E9" i="2"/>
  <c r="K74" i="1"/>
  <c r="I74" i="1"/>
  <c r="G74" i="1"/>
  <c r="E74" i="1"/>
  <c r="K73" i="1"/>
  <c r="I73" i="1"/>
  <c r="G73" i="1"/>
  <c r="E73" i="1"/>
  <c r="K72" i="1"/>
  <c r="I72" i="1"/>
  <c r="G72" i="1"/>
  <c r="E72" i="1"/>
  <c r="K71" i="1"/>
  <c r="I71" i="1"/>
  <c r="G71" i="1"/>
  <c r="E71" i="1"/>
  <c r="K70" i="1"/>
  <c r="I70" i="1"/>
  <c r="G70" i="1"/>
  <c r="E70" i="1"/>
  <c r="K69" i="1"/>
  <c r="I69" i="1"/>
  <c r="G69" i="1"/>
  <c r="E69" i="1"/>
  <c r="K68" i="1"/>
  <c r="I68" i="1"/>
  <c r="G68" i="1"/>
  <c r="E68" i="1"/>
  <c r="K67" i="1"/>
  <c r="I67" i="1"/>
  <c r="G67" i="1"/>
  <c r="E67" i="1"/>
  <c r="K66" i="1"/>
  <c r="I66" i="1"/>
  <c r="G66" i="1"/>
  <c r="E66" i="1"/>
  <c r="K65" i="1"/>
  <c r="I65" i="1"/>
  <c r="G65" i="1"/>
  <c r="E65" i="1"/>
  <c r="K64" i="1"/>
  <c r="I64" i="1"/>
  <c r="G64" i="1"/>
  <c r="E64" i="1"/>
  <c r="K63" i="1"/>
  <c r="I63" i="1"/>
  <c r="G63" i="1"/>
  <c r="E63" i="1"/>
  <c r="K62" i="1"/>
  <c r="I62" i="1"/>
  <c r="G62" i="1"/>
  <c r="E62" i="1"/>
  <c r="K61" i="1"/>
  <c r="I61" i="1"/>
  <c r="G61" i="1"/>
  <c r="E61" i="1"/>
  <c r="K60" i="1"/>
  <c r="I60" i="1"/>
  <c r="G60" i="1"/>
  <c r="E60" i="1"/>
  <c r="K59" i="1"/>
  <c r="I59" i="1"/>
  <c r="G59" i="1"/>
  <c r="E59" i="1"/>
  <c r="K58" i="1"/>
  <c r="I58" i="1"/>
  <c r="G58" i="1"/>
  <c r="E58" i="1"/>
  <c r="K57" i="1"/>
  <c r="I57" i="1"/>
  <c r="G57" i="1"/>
  <c r="E57" i="1"/>
  <c r="K56" i="1"/>
  <c r="I56" i="1"/>
  <c r="G56" i="1"/>
  <c r="E56" i="1"/>
  <c r="K55" i="1"/>
  <c r="I55" i="1"/>
  <c r="G55" i="1"/>
  <c r="E55" i="1"/>
  <c r="K54" i="1"/>
  <c r="I54" i="1"/>
  <c r="G54" i="1"/>
  <c r="E54" i="1"/>
  <c r="K53" i="1"/>
  <c r="I53" i="1"/>
  <c r="G53" i="1"/>
  <c r="E53" i="1"/>
  <c r="K52" i="1"/>
  <c r="I52" i="1"/>
  <c r="G52" i="1"/>
  <c r="E52" i="1"/>
  <c r="K51" i="1"/>
  <c r="I51" i="1"/>
  <c r="G51" i="1"/>
  <c r="E51" i="1"/>
  <c r="K50" i="1"/>
  <c r="I50" i="1"/>
  <c r="G50" i="1"/>
  <c r="E50" i="1"/>
  <c r="K49" i="1"/>
  <c r="I49" i="1"/>
  <c r="G49" i="1"/>
  <c r="E49" i="1"/>
  <c r="K48" i="1"/>
  <c r="I48" i="1"/>
  <c r="G48" i="1"/>
  <c r="E48" i="1"/>
  <c r="K47" i="1"/>
  <c r="I47" i="1"/>
  <c r="G47" i="1"/>
  <c r="E47" i="1"/>
  <c r="K46" i="1"/>
  <c r="I46" i="1"/>
  <c r="G46" i="1"/>
  <c r="E46" i="1"/>
  <c r="K45" i="1"/>
  <c r="I45" i="1"/>
  <c r="G45" i="1"/>
  <c r="E45" i="1"/>
  <c r="K44" i="1"/>
  <c r="I44" i="1"/>
  <c r="G44" i="1"/>
  <c r="E44" i="1"/>
  <c r="K43" i="1"/>
  <c r="I43" i="1"/>
  <c r="G43" i="1"/>
  <c r="E43" i="1"/>
  <c r="K40" i="1"/>
  <c r="I40" i="1"/>
  <c r="G40" i="1"/>
  <c r="E40" i="1"/>
  <c r="K39" i="1"/>
  <c r="I39" i="1"/>
  <c r="G39" i="1"/>
  <c r="E39" i="1"/>
  <c r="K38" i="1"/>
  <c r="I38" i="1"/>
  <c r="G38" i="1"/>
  <c r="E38" i="1"/>
  <c r="K37" i="1"/>
  <c r="I37" i="1"/>
  <c r="G37" i="1"/>
  <c r="E37" i="1"/>
  <c r="K36" i="1"/>
  <c r="I36" i="1"/>
  <c r="G36" i="1"/>
  <c r="E36" i="1"/>
  <c r="K35" i="1"/>
  <c r="I35" i="1"/>
  <c r="G35" i="1"/>
  <c r="E35" i="1"/>
  <c r="K34" i="1"/>
  <c r="I34" i="1"/>
  <c r="G34" i="1"/>
  <c r="E34" i="1"/>
  <c r="K33" i="1"/>
  <c r="I33" i="1"/>
  <c r="G33" i="1"/>
  <c r="E33" i="1"/>
  <c r="K32" i="1"/>
  <c r="I32" i="1"/>
  <c r="G32" i="1"/>
  <c r="E32" i="1"/>
  <c r="K31" i="1"/>
  <c r="I31" i="1"/>
  <c r="G31" i="1"/>
  <c r="E31" i="1"/>
  <c r="K30" i="1"/>
  <c r="I30" i="1"/>
  <c r="G30" i="1"/>
  <c r="E30" i="1"/>
  <c r="K29" i="1"/>
  <c r="I29" i="1"/>
  <c r="G29" i="1"/>
  <c r="E29" i="1"/>
  <c r="K28" i="1"/>
  <c r="I28" i="1"/>
  <c r="G28" i="1"/>
  <c r="E28" i="1"/>
  <c r="K27" i="1"/>
  <c r="I27" i="1"/>
  <c r="G27" i="1"/>
  <c r="E27" i="1"/>
  <c r="K26" i="1"/>
  <c r="I26" i="1"/>
  <c r="G26" i="1"/>
  <c r="E26" i="1"/>
  <c r="K25" i="1"/>
  <c r="I25" i="1"/>
  <c r="G25" i="1"/>
  <c r="E25" i="1"/>
  <c r="K24" i="1"/>
  <c r="I24" i="1"/>
  <c r="G24" i="1"/>
  <c r="E24" i="1"/>
  <c r="K23" i="1"/>
  <c r="I23" i="1"/>
  <c r="G23" i="1"/>
  <c r="E23" i="1"/>
  <c r="K22" i="1"/>
  <c r="I22" i="1"/>
  <c r="G22" i="1"/>
  <c r="E22" i="1"/>
  <c r="K21" i="1"/>
  <c r="I21" i="1"/>
  <c r="G21" i="1"/>
  <c r="E21" i="1"/>
  <c r="K20" i="1"/>
  <c r="I20" i="1"/>
  <c r="G20" i="1"/>
  <c r="E20" i="1"/>
  <c r="K19" i="1"/>
  <c r="I19" i="1"/>
  <c r="G19" i="1"/>
  <c r="E19" i="1"/>
  <c r="K18" i="1"/>
  <c r="I18" i="1"/>
  <c r="G18" i="1"/>
  <c r="E18" i="1"/>
  <c r="K17" i="1"/>
  <c r="I17" i="1"/>
  <c r="G17" i="1"/>
  <c r="E17" i="1"/>
  <c r="K16" i="1"/>
  <c r="L16" i="1" s="1"/>
  <c r="I16" i="1"/>
  <c r="G16" i="1"/>
  <c r="E16" i="1"/>
  <c r="L15" i="1"/>
  <c r="K15" i="1"/>
  <c r="I15" i="1"/>
  <c r="G15" i="1"/>
  <c r="E15" i="1"/>
  <c r="K14" i="1"/>
  <c r="I14" i="1"/>
  <c r="G14" i="1"/>
  <c r="E14" i="1"/>
  <c r="K13" i="1"/>
  <c r="I13" i="1"/>
  <c r="G13" i="1"/>
  <c r="E13" i="1"/>
  <c r="K12" i="1"/>
  <c r="I12" i="1"/>
  <c r="G12" i="1"/>
  <c r="E12" i="1"/>
  <c r="K11" i="1"/>
  <c r="I11" i="1"/>
  <c r="G11" i="1"/>
  <c r="E11" i="1"/>
  <c r="K10" i="1"/>
  <c r="I10" i="1"/>
  <c r="G10" i="1"/>
  <c r="E10" i="1"/>
  <c r="K9" i="1"/>
  <c r="I9" i="1"/>
  <c r="G9" i="1"/>
  <c r="E9" i="1"/>
  <c r="L18" i="1" l="1"/>
  <c r="L40" i="1"/>
  <c r="L44" i="1"/>
  <c r="L46" i="1"/>
  <c r="L51" i="1"/>
  <c r="L52" i="1"/>
  <c r="L34" i="1"/>
  <c r="L66" i="1"/>
  <c r="M24" i="5"/>
  <c r="M70" i="5"/>
  <c r="M20" i="5"/>
  <c r="N71" i="5"/>
  <c r="O59" i="5" s="1"/>
  <c r="M67" i="5"/>
  <c r="M71" i="5"/>
  <c r="M17" i="5"/>
  <c r="M61" i="5"/>
  <c r="M25" i="5"/>
  <c r="M59" i="5"/>
  <c r="M37" i="5"/>
  <c r="M22" i="5"/>
  <c r="M69" i="5"/>
  <c r="M50" i="5"/>
  <c r="M44" i="5"/>
  <c r="M73" i="5"/>
  <c r="M65" i="5"/>
  <c r="M47" i="5"/>
  <c r="M51" i="5"/>
  <c r="M68" i="5"/>
  <c r="M40" i="5"/>
  <c r="M35" i="5"/>
  <c r="M29" i="5"/>
  <c r="M33" i="5"/>
  <c r="M23" i="5"/>
  <c r="M12" i="5"/>
  <c r="M58" i="5"/>
  <c r="M46" i="5"/>
  <c r="M74" i="5"/>
  <c r="M38" i="5"/>
  <c r="M32" i="5"/>
  <c r="M27" i="5"/>
  <c r="M21" i="5"/>
  <c r="M55" i="5"/>
  <c r="M63" i="5"/>
  <c r="M10" i="5"/>
  <c r="M52" i="5"/>
  <c r="N13" i="5"/>
  <c r="M39" i="5"/>
  <c r="M34" i="5"/>
  <c r="M19" i="5"/>
  <c r="M14" i="5"/>
  <c r="M53" i="5"/>
  <c r="M45" i="5"/>
  <c r="M28" i="5"/>
  <c r="M72" i="5"/>
  <c r="M66" i="5"/>
  <c r="M62" i="5"/>
  <c r="M16" i="5"/>
  <c r="M9" i="5"/>
  <c r="M57" i="5"/>
  <c r="M13" i="5"/>
  <c r="M31" i="5"/>
  <c r="M18" i="5"/>
  <c r="M11" i="5"/>
  <c r="M48" i="5"/>
  <c r="M36" i="5"/>
  <c r="M64" i="5"/>
  <c r="M60" i="5"/>
  <c r="M15" i="5"/>
  <c r="M54" i="5"/>
  <c r="M49" i="5"/>
  <c r="M56" i="5"/>
  <c r="M43" i="5"/>
  <c r="M26" i="5"/>
  <c r="O13" i="5"/>
  <c r="O47" i="5"/>
  <c r="O33" i="5"/>
  <c r="O51" i="5"/>
  <c r="O55" i="5"/>
  <c r="O67" i="5"/>
  <c r="O25" i="5"/>
  <c r="O9" i="5"/>
  <c r="L17" i="1"/>
  <c r="L32" i="1"/>
  <c r="L36" i="1"/>
  <c r="L20" i="1"/>
  <c r="L23" i="1"/>
  <c r="L25" i="1"/>
  <c r="L26" i="1"/>
  <c r="L28" i="1"/>
  <c r="L31" i="1"/>
  <c r="L33" i="1"/>
  <c r="L35" i="1"/>
  <c r="L37" i="1"/>
  <c r="L45" i="1"/>
  <c r="L50" i="1"/>
  <c r="L19" i="1"/>
  <c r="L24" i="1"/>
  <c r="L30" i="1"/>
  <c r="L13" i="1"/>
  <c r="L38" i="1"/>
  <c r="L39" i="1"/>
  <c r="L43" i="1"/>
  <c r="N43" i="1" s="1"/>
  <c r="L53" i="1"/>
  <c r="L54" i="1"/>
  <c r="L62" i="1"/>
  <c r="L29" i="1"/>
  <c r="N29" i="1" s="1"/>
  <c r="L74" i="1"/>
  <c r="L14" i="1"/>
  <c r="L60" i="1"/>
  <c r="L73" i="1"/>
  <c r="L72" i="1"/>
  <c r="L70" i="1"/>
  <c r="L67" i="1"/>
  <c r="L69" i="1"/>
  <c r="L49" i="1"/>
  <c r="L47" i="1"/>
  <c r="L27" i="1"/>
  <c r="L21" i="1"/>
  <c r="L12" i="1"/>
  <c r="L10" i="1"/>
  <c r="L9" i="1"/>
  <c r="L71" i="1"/>
  <c r="L68" i="1"/>
  <c r="L65" i="1"/>
  <c r="L64" i="1"/>
  <c r="L63" i="1"/>
  <c r="L61" i="1"/>
  <c r="L59" i="1"/>
  <c r="L58" i="1"/>
  <c r="L57" i="1"/>
  <c r="L56" i="1"/>
  <c r="L55" i="1"/>
  <c r="L48" i="1"/>
  <c r="L22" i="1"/>
  <c r="L11" i="1"/>
  <c r="N9" i="2"/>
  <c r="M43" i="3"/>
  <c r="N43" i="3"/>
  <c r="M46" i="3"/>
  <c r="M49" i="3"/>
  <c r="M52" i="3"/>
  <c r="M59" i="3"/>
  <c r="N59" i="3"/>
  <c r="N33" i="1"/>
  <c r="N37" i="1"/>
  <c r="N33" i="2"/>
  <c r="N43" i="2"/>
  <c r="N51" i="2"/>
  <c r="N17" i="2"/>
  <c r="N63" i="2"/>
  <c r="N71" i="2"/>
  <c r="M9" i="3"/>
  <c r="N9" i="3"/>
  <c r="M12" i="3"/>
  <c r="M15" i="3"/>
  <c r="M18" i="3"/>
  <c r="M25" i="3"/>
  <c r="N25" i="3"/>
  <c r="M28" i="3"/>
  <c r="M31" i="3"/>
  <c r="M34" i="3"/>
  <c r="M22" i="3"/>
  <c r="M44" i="3"/>
  <c r="M58" i="3"/>
  <c r="N37" i="2"/>
  <c r="N59" i="2"/>
  <c r="M20" i="3"/>
  <c r="M21" i="3"/>
  <c r="M33" i="3"/>
  <c r="N33" i="3"/>
  <c r="M38" i="3"/>
  <c r="M48" i="3"/>
  <c r="M53" i="3"/>
  <c r="M60" i="3"/>
  <c r="M45" i="3"/>
  <c r="M57" i="3"/>
  <c r="N25" i="2"/>
  <c r="M13" i="3"/>
  <c r="N13" i="3"/>
  <c r="N13" i="2"/>
  <c r="N75" i="2"/>
  <c r="M10" i="3"/>
  <c r="M11" i="3"/>
  <c r="M16" i="3"/>
  <c r="M23" i="3"/>
  <c r="M24" i="3"/>
  <c r="M29" i="3"/>
  <c r="N29" i="3"/>
  <c r="M36" i="3"/>
  <c r="M37" i="3"/>
  <c r="M51" i="3"/>
  <c r="N51" i="3"/>
  <c r="M56" i="3"/>
  <c r="M66" i="3"/>
  <c r="M69" i="3"/>
  <c r="N71" i="3"/>
  <c r="M71" i="3"/>
  <c r="M72" i="3"/>
  <c r="M74" i="3"/>
  <c r="N29" i="2"/>
  <c r="M74" i="2"/>
  <c r="M17" i="3"/>
  <c r="N17" i="3"/>
  <c r="M30" i="3"/>
  <c r="M35" i="3"/>
  <c r="M50" i="3"/>
  <c r="M65" i="3"/>
  <c r="M27" i="2"/>
  <c r="M61" i="2"/>
  <c r="L68" i="2"/>
  <c r="M68" i="2" s="1"/>
  <c r="M77" i="2"/>
  <c r="N21" i="2"/>
  <c r="M24" i="2"/>
  <c r="M30" i="2"/>
  <c r="M45" i="2"/>
  <c r="N55" i="2"/>
  <c r="M58" i="2"/>
  <c r="M69" i="2"/>
  <c r="M76" i="2"/>
  <c r="M14" i="3"/>
  <c r="M19" i="3"/>
  <c r="N21" i="3"/>
  <c r="M26" i="3"/>
  <c r="M27" i="3"/>
  <c r="M32" i="3"/>
  <c r="M39" i="3"/>
  <c r="M40" i="3"/>
  <c r="M47" i="3"/>
  <c r="N47" i="3"/>
  <c r="M54" i="3"/>
  <c r="M55" i="3"/>
  <c r="M62" i="3"/>
  <c r="N63" i="3"/>
  <c r="M63" i="3"/>
  <c r="M67" i="3"/>
  <c r="N67" i="3"/>
  <c r="O67" i="3" s="1"/>
  <c r="M68" i="3"/>
  <c r="M70" i="3"/>
  <c r="M73" i="3"/>
  <c r="M9" i="4"/>
  <c r="N9" i="4"/>
  <c r="M10" i="4"/>
  <c r="M12" i="4"/>
  <c r="M15" i="4"/>
  <c r="M17" i="4"/>
  <c r="N17" i="4"/>
  <c r="M18" i="4"/>
  <c r="M20" i="4"/>
  <c r="M23" i="4"/>
  <c r="M25" i="4"/>
  <c r="N25" i="4"/>
  <c r="M26" i="4"/>
  <c r="M28" i="4"/>
  <c r="M31" i="4"/>
  <c r="M33" i="4"/>
  <c r="N33" i="4"/>
  <c r="M34" i="4"/>
  <c r="M36" i="4"/>
  <c r="M41" i="4"/>
  <c r="M43" i="4"/>
  <c r="N43" i="4"/>
  <c r="M44" i="4"/>
  <c r="M46" i="4"/>
  <c r="M49" i="4"/>
  <c r="M51" i="4"/>
  <c r="N51" i="4"/>
  <c r="M52" i="4"/>
  <c r="M54" i="4"/>
  <c r="M57" i="4"/>
  <c r="M59" i="4"/>
  <c r="N59" i="4"/>
  <c r="M60" i="4"/>
  <c r="M62" i="4"/>
  <c r="M65" i="4"/>
  <c r="M67" i="4"/>
  <c r="N67" i="4"/>
  <c r="M68" i="4"/>
  <c r="M64" i="3"/>
  <c r="N13" i="4"/>
  <c r="M13" i="4"/>
  <c r="M14" i="4"/>
  <c r="M16" i="4"/>
  <c r="M19" i="4"/>
  <c r="N21" i="4"/>
  <c r="M21" i="4"/>
  <c r="M22" i="4"/>
  <c r="M24" i="4"/>
  <c r="M27" i="4"/>
  <c r="N29" i="4"/>
  <c r="M29" i="4"/>
  <c r="M30" i="4"/>
  <c r="M32" i="4"/>
  <c r="M35" i="4"/>
  <c r="N39" i="4"/>
  <c r="M39" i="4"/>
  <c r="M40" i="4"/>
  <c r="M42" i="4"/>
  <c r="M45" i="4"/>
  <c r="N47" i="4"/>
  <c r="M47" i="4"/>
  <c r="M48" i="4"/>
  <c r="M50" i="4"/>
  <c r="M53" i="4"/>
  <c r="N55" i="4"/>
  <c r="O55" i="4" s="1"/>
  <c r="M55" i="4"/>
  <c r="M56" i="4"/>
  <c r="M58" i="4"/>
  <c r="M61" i="4"/>
  <c r="N63" i="4"/>
  <c r="M63" i="4"/>
  <c r="M64" i="4"/>
  <c r="M66" i="4"/>
  <c r="M70" i="4"/>
  <c r="M61" i="3"/>
  <c r="M69" i="4"/>
  <c r="N51" i="1" l="1"/>
  <c r="N21" i="1"/>
  <c r="N17" i="1"/>
  <c r="O71" i="5"/>
  <c r="O63" i="5"/>
  <c r="O37" i="5"/>
  <c r="O21" i="5"/>
  <c r="O17" i="5"/>
  <c r="O29" i="5"/>
  <c r="O43" i="5"/>
  <c r="N25" i="1"/>
  <c r="N13" i="1"/>
  <c r="N67" i="1"/>
  <c r="N59" i="1"/>
  <c r="N71" i="1"/>
  <c r="N63" i="1"/>
  <c r="N55" i="1"/>
  <c r="N47" i="1"/>
  <c r="M22" i="1"/>
  <c r="M66" i="1"/>
  <c r="M73" i="1"/>
  <c r="M68" i="1"/>
  <c r="N9" i="1"/>
  <c r="M43" i="1"/>
  <c r="M60" i="1"/>
  <c r="M69" i="1"/>
  <c r="M54" i="1"/>
  <c r="M56" i="1"/>
  <c r="M62" i="1"/>
  <c r="M29" i="1"/>
  <c r="M9" i="1"/>
  <c r="M12" i="1"/>
  <c r="M72" i="1"/>
  <c r="M51" i="1"/>
  <c r="M59" i="1"/>
  <c r="M34" i="1"/>
  <c r="M45" i="1"/>
  <c r="M14" i="1"/>
  <c r="M44" i="1"/>
  <c r="M24" i="1"/>
  <c r="M50" i="1"/>
  <c r="M39" i="1"/>
  <c r="M52" i="1"/>
  <c r="M33" i="1"/>
  <c r="M36" i="1"/>
  <c r="M63" i="1"/>
  <c r="M21" i="1"/>
  <c r="M58" i="1"/>
  <c r="M16" i="1"/>
  <c r="M67" i="1"/>
  <c r="M37" i="1"/>
  <c r="M28" i="1"/>
  <c r="M13" i="1"/>
  <c r="M71" i="1"/>
  <c r="M61" i="1"/>
  <c r="M19" i="1"/>
  <c r="M30" i="1"/>
  <c r="M20" i="1"/>
  <c r="M17" i="1"/>
  <c r="M49" i="1"/>
  <c r="M15" i="1"/>
  <c r="M57" i="1"/>
  <c r="M48" i="1"/>
  <c r="M35" i="1"/>
  <c r="M31" i="1"/>
  <c r="M25" i="1"/>
  <c r="M11" i="1"/>
  <c r="M46" i="1"/>
  <c r="M32" i="1"/>
  <c r="M27" i="1"/>
  <c r="M53" i="1"/>
  <c r="M10" i="1"/>
  <c r="M18" i="1"/>
  <c r="M65" i="1"/>
  <c r="M55" i="1"/>
  <c r="M47" i="1"/>
  <c r="M38" i="1"/>
  <c r="M70" i="1"/>
  <c r="M26" i="1"/>
  <c r="M74" i="1"/>
  <c r="M40" i="1"/>
  <c r="M23" i="1"/>
  <c r="M64" i="1"/>
  <c r="O39" i="4"/>
  <c r="O63" i="4"/>
  <c r="O29" i="4"/>
  <c r="O43" i="4"/>
  <c r="O9" i="4"/>
  <c r="O63" i="3"/>
  <c r="O47" i="3"/>
  <c r="M64" i="2"/>
  <c r="M37" i="2"/>
  <c r="M11" i="2"/>
  <c r="M40" i="2"/>
  <c r="O71" i="3"/>
  <c r="O51" i="3"/>
  <c r="O29" i="3"/>
  <c r="M70" i="2"/>
  <c r="M35" i="2"/>
  <c r="M48" i="2"/>
  <c r="M14" i="2"/>
  <c r="O33" i="3"/>
  <c r="M78" i="2"/>
  <c r="M66" i="2"/>
  <c r="M19" i="2"/>
  <c r="M73" i="2"/>
  <c r="M67" i="2"/>
  <c r="M60" i="2"/>
  <c r="M54" i="2"/>
  <c r="M12" i="2"/>
  <c r="M49" i="2"/>
  <c r="M43" i="2"/>
  <c r="O43" i="3"/>
  <c r="O21" i="4"/>
  <c r="O67" i="4"/>
  <c r="O33" i="4"/>
  <c r="M63" i="2"/>
  <c r="M29" i="2"/>
  <c r="O13" i="3"/>
  <c r="M31" i="2"/>
  <c r="M21" i="2"/>
  <c r="M53" i="2"/>
  <c r="M13" i="2"/>
  <c r="O25" i="3"/>
  <c r="M10" i="2"/>
  <c r="M46" i="2"/>
  <c r="M39" i="2"/>
  <c r="M33" i="2"/>
  <c r="M9" i="2"/>
  <c r="O47" i="4"/>
  <c r="O13" i="4"/>
  <c r="O59" i="4"/>
  <c r="O25" i="4"/>
  <c r="M18" i="2"/>
  <c r="M47" i="2"/>
  <c r="M56" i="2"/>
  <c r="M22" i="2"/>
  <c r="M59" i="2"/>
  <c r="M75" i="2"/>
  <c r="M38" i="2"/>
  <c r="O9" i="3"/>
  <c r="M71" i="2"/>
  <c r="M65" i="2"/>
  <c r="M23" i="2"/>
  <c r="O55" i="3"/>
  <c r="M17" i="2"/>
  <c r="M44" i="2"/>
  <c r="M36" i="2"/>
  <c r="M28" i="2"/>
  <c r="O51" i="4"/>
  <c r="O17" i="4"/>
  <c r="O21" i="3"/>
  <c r="O17" i="3"/>
  <c r="O29" i="2"/>
  <c r="O75" i="2"/>
  <c r="M50" i="2"/>
  <c r="M16" i="2"/>
  <c r="M55" i="2"/>
  <c r="M25" i="2"/>
  <c r="O37" i="3"/>
  <c r="M52" i="2"/>
  <c r="M72" i="2"/>
  <c r="M32" i="2"/>
  <c r="N67" i="2"/>
  <c r="O67" i="2" s="1"/>
  <c r="M62" i="2"/>
  <c r="M20" i="2"/>
  <c r="M57" i="2"/>
  <c r="M15" i="2"/>
  <c r="M51" i="2"/>
  <c r="O43" i="2"/>
  <c r="M34" i="2"/>
  <c r="O59" i="3"/>
  <c r="M26" i="2"/>
  <c r="O25" i="1" l="1"/>
  <c r="O71" i="1"/>
  <c r="O37" i="1"/>
  <c r="O29" i="1"/>
  <c r="O55" i="1"/>
  <c r="O51" i="1"/>
  <c r="O43" i="1"/>
  <c r="O63" i="1"/>
  <c r="O13" i="1"/>
  <c r="O59" i="1"/>
  <c r="O9" i="1"/>
  <c r="O17" i="1"/>
  <c r="O33" i="1"/>
  <c r="O67" i="1"/>
  <c r="O47" i="1"/>
  <c r="O21" i="1"/>
  <c r="O55" i="2"/>
  <c r="O47" i="2"/>
  <c r="O9" i="2"/>
  <c r="O21" i="2"/>
  <c r="O51" i="2"/>
  <c r="O17" i="2"/>
  <c r="O63" i="2"/>
  <c r="O71" i="2"/>
  <c r="O37" i="2"/>
  <c r="O25" i="2"/>
  <c r="O59" i="2"/>
  <c r="O33" i="2"/>
  <c r="O13" i="2"/>
</calcChain>
</file>

<file path=xl/sharedStrings.xml><?xml version="1.0" encoding="utf-8"?>
<sst xmlns="http://schemas.openxmlformats.org/spreadsheetml/2006/main" count="423" uniqueCount="173">
  <si>
    <t>Výsledková listina přeboru bezpečnostních SŠ v  silovém čtyřboji</t>
  </si>
  <si>
    <t>Místo konání :   Holešov, VPŠ a SPŠ MV</t>
  </si>
  <si>
    <t>Datum:               6.3.2019</t>
  </si>
  <si>
    <t>Kategorie:          V. dívky</t>
  </si>
  <si>
    <t>škola</t>
  </si>
  <si>
    <t>příjmení</t>
  </si>
  <si>
    <t>ročník</t>
  </si>
  <si>
    <t>Šplh</t>
  </si>
  <si>
    <t>Trojskok</t>
  </si>
  <si>
    <t>Hod</t>
  </si>
  <si>
    <t>Sedy-lehy</t>
  </si>
  <si>
    <t>Body</t>
  </si>
  <si>
    <t>Pořadí</t>
  </si>
  <si>
    <t>Celkem bodů</t>
  </si>
  <si>
    <t>Pořadí družstva</t>
  </si>
  <si>
    <t>jméno</t>
  </si>
  <si>
    <t>nar.</t>
  </si>
  <si>
    <t>výkon</t>
  </si>
  <si>
    <t>body</t>
  </si>
  <si>
    <t>jednotlivců</t>
  </si>
  <si>
    <t>družstva</t>
  </si>
  <si>
    <t>VPŠ a SPŠ MV Holešov A</t>
  </si>
  <si>
    <t>VPŠ a SPŠ MV Holešov B</t>
  </si>
  <si>
    <t>Gabková Natálie</t>
  </si>
  <si>
    <t>Šimonová Denisa</t>
  </si>
  <si>
    <t>Veverková Zuzana</t>
  </si>
  <si>
    <t>SLŠ a SOŠ Šluknov</t>
  </si>
  <si>
    <t>SOŠ veterinární Kroměříž</t>
  </si>
  <si>
    <t>Drlíčková Zuzana</t>
  </si>
  <si>
    <t>Mikulíková Hana</t>
  </si>
  <si>
    <t>Baďurová Marie</t>
  </si>
  <si>
    <t>Pěkníková Noemi</t>
  </si>
  <si>
    <t>SOŠ veterinární Kroměříž B</t>
  </si>
  <si>
    <t>Kopecká Daniela</t>
  </si>
  <si>
    <t>Vincourová Simona</t>
  </si>
  <si>
    <t>Moštková Michaela</t>
  </si>
  <si>
    <t>VOŠ  a SPgŠ Kroměříž</t>
  </si>
  <si>
    <t>Balášová Barbora</t>
  </si>
  <si>
    <t>Zahnašová Eliška</t>
  </si>
  <si>
    <t>Juřicová  Markéta</t>
  </si>
  <si>
    <t>Maňáková Renata</t>
  </si>
  <si>
    <t>ISŠ Moravská Třebová</t>
  </si>
  <si>
    <t>SOŠ OOM Zlín</t>
  </si>
  <si>
    <t>Hlavní rozhodčí: Daniel Kolář</t>
  </si>
  <si>
    <t>Výsledková listina krajského kola SŠ v  silovém čtyřboji</t>
  </si>
  <si>
    <t>Datum:              26.3.2014</t>
  </si>
  <si>
    <t>Kategorie:         V. chlapci</t>
  </si>
  <si>
    <t>Tlaky s činkou</t>
  </si>
  <si>
    <t>Shyby</t>
  </si>
  <si>
    <t>Svisy</t>
  </si>
  <si>
    <t>pořadí družstva</t>
  </si>
  <si>
    <t>příjmení, jméno</t>
  </si>
  <si>
    <t>Kocián Marek 60</t>
  </si>
  <si>
    <t>VPŠ a SPŠ MV v Holešově "A"</t>
  </si>
  <si>
    <t>Salaj Michal 57,5</t>
  </si>
  <si>
    <t>Houška Zdeněk 60</t>
  </si>
  <si>
    <t>David Helekal 47,5</t>
  </si>
  <si>
    <t>Hořejší Patrik 55</t>
  </si>
  <si>
    <t>SŠPHZ Uherské Hradiště</t>
  </si>
  <si>
    <t>Holík Robin 50</t>
  </si>
  <si>
    <t>Flora Pavel 55</t>
  </si>
  <si>
    <t>Peprník Martin 60</t>
  </si>
  <si>
    <t>Vlachynský Petr 55</t>
  </si>
  <si>
    <t>Tauferova SOŠ veterinární Kroměříž</t>
  </si>
  <si>
    <t>Zahnáš Radek 50</t>
  </si>
  <si>
    <t>Kubját Patrik 45</t>
  </si>
  <si>
    <t>Lukeš Dominik 57,5</t>
  </si>
  <si>
    <t>VOŠ a SŠ  VARNSDORF</t>
  </si>
  <si>
    <t>Černík Miroslav 50</t>
  </si>
  <si>
    <t>Jirsa Marek 37,5</t>
  </si>
  <si>
    <t>Salač Patrik 50</t>
  </si>
  <si>
    <t>SŠ-COPT Kroměříž</t>
  </si>
  <si>
    <t>Holotík Lukáš 60</t>
  </si>
  <si>
    <t>Peňás Jakub 62,5</t>
  </si>
  <si>
    <t>Drga Stanislav 52,5</t>
  </si>
  <si>
    <t>Dubský Jiří 50</t>
  </si>
  <si>
    <t>SOS OOM Zlín "A"</t>
  </si>
  <si>
    <t>Kovář Pavel 50</t>
  </si>
  <si>
    <t>Malíšek Ondřej 62,5</t>
  </si>
  <si>
    <t>Zlámal Daniel 47,5</t>
  </si>
  <si>
    <t>Urbanec Bronislav 57,5</t>
  </si>
  <si>
    <t>VPŠ a SPŠ MV v Holešově "B"</t>
  </si>
  <si>
    <t>Gerasis Pavel 57,5</t>
  </si>
  <si>
    <t>Drápela Stanislav 50</t>
  </si>
  <si>
    <t>Hovjacký Ondřej</t>
  </si>
  <si>
    <t>Šlampa Pavel 52,5</t>
  </si>
  <si>
    <t>SOS OOM Zlín "B"</t>
  </si>
  <si>
    <t>Pluhař Martin 57,5</t>
  </si>
  <si>
    <t>Sháňel Václav 55</t>
  </si>
  <si>
    <t>Pompa Petr 50</t>
  </si>
  <si>
    <t>Hradilík Jan 55</t>
  </si>
  <si>
    <t>SSOŠ Hranice</t>
  </si>
  <si>
    <t>Motl Jakub 70</t>
  </si>
  <si>
    <t>Kořístka Robert 60</t>
  </si>
  <si>
    <t>Dyk Jakub 50</t>
  </si>
  <si>
    <t>SOU SOŠ Kateřinky</t>
  </si>
  <si>
    <t>Lejsek Tomáš 65</t>
  </si>
  <si>
    <t>Holeček Štěpán 60</t>
  </si>
  <si>
    <t>Kozák Jakub 50</t>
  </si>
  <si>
    <t>Polášek Marek 47,5</t>
  </si>
  <si>
    <t>SPŠS Vsetín</t>
  </si>
  <si>
    <t>Filgas Radek 42,5</t>
  </si>
  <si>
    <t>Pagáč Patrik 60</t>
  </si>
  <si>
    <t>Salák Lukáš 62,5</t>
  </si>
  <si>
    <t>SŠT Most</t>
  </si>
  <si>
    <t>Krabec Michal 52,5</t>
  </si>
  <si>
    <t>Havlíček David 52,5</t>
  </si>
  <si>
    <t>Šantara Daniel 50</t>
  </si>
  <si>
    <t>Jagoš Michal 47,5</t>
  </si>
  <si>
    <t>SOS OOM Zlín</t>
  </si>
  <si>
    <t>Tomšů Štěpán 47,5</t>
  </si>
  <si>
    <t>Šiška filip 47,5</t>
  </si>
  <si>
    <t>Datum:               26.3.2014</t>
  </si>
  <si>
    <t>Berdarová Diana</t>
  </si>
  <si>
    <t>Harangová Kristýna</t>
  </si>
  <si>
    <t>Seikorová Michaela</t>
  </si>
  <si>
    <t>Bukovcová Eva</t>
  </si>
  <si>
    <t>VPŠ a SPŠ Holešov "A"</t>
  </si>
  <si>
    <t>Náhlíková Monika</t>
  </si>
  <si>
    <t>Suzsková Iva</t>
  </si>
  <si>
    <t>Gřunďelová Nela</t>
  </si>
  <si>
    <t>Kaděrová Vendula</t>
  </si>
  <si>
    <t>VPŠ a SPŠ Holešov "B"</t>
  </si>
  <si>
    <t>Kelnarová Vikorie</t>
  </si>
  <si>
    <t>Bortlová Lucie</t>
  </si>
  <si>
    <t>Hubáčková Leona</t>
  </si>
  <si>
    <t>Chromíková Eliška</t>
  </si>
  <si>
    <t>Motlová Radka</t>
  </si>
  <si>
    <t>Pokorná Marie</t>
  </si>
  <si>
    <t>Vozáková Veronika</t>
  </si>
  <si>
    <t>Jurčíčková Tatiana</t>
  </si>
  <si>
    <t>Datum:               7.3.2018</t>
  </si>
  <si>
    <t>SOŠ veterinární Kroměříž A</t>
  </si>
  <si>
    <t>Šišková Kamila</t>
  </si>
  <si>
    <t>Chytilová Anna</t>
  </si>
  <si>
    <t>Janečková Nicoletta</t>
  </si>
  <si>
    <t>Voráčová Leona</t>
  </si>
  <si>
    <t>Zuzana Veverková</t>
  </si>
  <si>
    <t>Denisa Šimonová</t>
  </si>
  <si>
    <t>Justýna Kovaříková</t>
  </si>
  <si>
    <t>Natálie Gabková</t>
  </si>
  <si>
    <t>Klára Šimková</t>
  </si>
  <si>
    <t>Aneta Máčalová</t>
  </si>
  <si>
    <t>BPA Malé Svatoňovice</t>
  </si>
  <si>
    <t>Andrea Romáhová</t>
  </si>
  <si>
    <t>Karolína Vognarová</t>
  </si>
  <si>
    <t>Anna Hurdálková</t>
  </si>
  <si>
    <t>Alena Chobotová</t>
  </si>
  <si>
    <t>VPŠ  A SPŠ MV  Praha</t>
  </si>
  <si>
    <t>Nikola Zrelicová</t>
  </si>
  <si>
    <t>Petra Mazochová</t>
  </si>
  <si>
    <t>Natálie Kubálková</t>
  </si>
  <si>
    <t>SPŠ ESOZ Chomutov</t>
  </si>
  <si>
    <t>Jana Prokešová</t>
  </si>
  <si>
    <t>Kateřina Vrbenská</t>
  </si>
  <si>
    <t>Magdalená Roubová</t>
  </si>
  <si>
    <t>Tereza Hájková</t>
  </si>
  <si>
    <t>TSOŠ Veterinární Kroměříž</t>
  </si>
  <si>
    <t>Monika Chytilová</t>
  </si>
  <si>
    <t>Nicoleta Janečková</t>
  </si>
  <si>
    <t>Julie Porubčanová</t>
  </si>
  <si>
    <t>Kamila Šišková</t>
  </si>
  <si>
    <t>Nela Dekařová</t>
  </si>
  <si>
    <t>Lea Čagánková</t>
  </si>
  <si>
    <t>Natálie Nykodýmová</t>
  </si>
  <si>
    <t>Lucie Rálišová</t>
  </si>
  <si>
    <t>Mariana Pauzrová</t>
  </si>
  <si>
    <t>Tereza Širůčková</t>
  </si>
  <si>
    <t>Karolína Zobačová</t>
  </si>
  <si>
    <t>Šárka Kašpárková</t>
  </si>
  <si>
    <t>Karolína Křivánková</t>
  </si>
  <si>
    <t>Michaela Juráková</t>
  </si>
  <si>
    <t>Michaela Beňová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</si>
</sst>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7" x14ac:knownFonts="1">
    <font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6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i/>
      <sz val="9"/>
      <name val="Arial CE"/>
      <family val="2"/>
      <charset val="238"/>
    </font>
    <font>
      <b/>
      <i/>
      <sz val="12"/>
      <name val="Arial CE"/>
      <family val="2"/>
      <charset val="238"/>
    </font>
    <font>
      <b/>
      <sz val="7"/>
      <name val="Arial CE"/>
      <family val="2"/>
      <charset val="238"/>
    </font>
    <font>
      <b/>
      <sz val="7"/>
      <name val="Arial"/>
      <family val="2"/>
      <charset val="238"/>
    </font>
    <font>
      <b/>
      <sz val="7"/>
      <color rgb="FF0000FF"/>
      <name val="Arial"/>
      <family val="2"/>
      <charset val="238"/>
    </font>
    <font>
      <b/>
      <sz val="7"/>
      <color rgb="FFFF0000"/>
      <name val="Arial CE"/>
      <family val="2"/>
      <charset val="238"/>
    </font>
    <font>
      <sz val="8"/>
      <name val="Arial"/>
      <family val="2"/>
      <charset val="238"/>
    </font>
    <font>
      <sz val="8"/>
      <color rgb="FF0000FF"/>
      <name val="Arial"/>
      <family val="2"/>
      <charset val="238"/>
    </font>
    <font>
      <sz val="8"/>
      <color rgb="FF3366FF"/>
      <name val="Arial"/>
      <family val="2"/>
      <charset val="238"/>
    </font>
    <font>
      <b/>
      <sz val="8"/>
      <color rgb="FF0000FF"/>
      <name val="Arial CE"/>
      <family val="2"/>
      <charset val="238"/>
    </font>
    <font>
      <b/>
      <sz val="1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6"/>
      <name val="Arial CE"/>
      <family val="2"/>
      <charset val="238"/>
    </font>
    <font>
      <sz val="6"/>
      <name val="Arial"/>
      <family val="2"/>
      <charset val="238"/>
    </font>
    <font>
      <sz val="6"/>
      <color rgb="FF0000FF"/>
      <name val="Arial"/>
      <family val="2"/>
      <charset val="238"/>
    </font>
    <font>
      <sz val="6"/>
      <color rgb="FFFF0000"/>
      <name val="Arial CE"/>
      <family val="2"/>
      <charset val="238"/>
    </font>
    <font>
      <b/>
      <sz val="14"/>
      <name val="Arial CE"/>
      <family val="2"/>
      <charset val="238"/>
    </font>
    <font>
      <b/>
      <sz val="9"/>
      <name val="Arial CE"/>
      <family val="2"/>
      <charset val="238"/>
    </font>
    <font>
      <b/>
      <sz val="7"/>
      <color rgb="FF000000"/>
      <name val="Calibri"/>
      <family val="2"/>
      <charset val="238"/>
    </font>
    <font>
      <sz val="8"/>
      <color rgb="FF0000FF"/>
      <name val="Arial CE"/>
      <family val="2"/>
      <charset val="238"/>
    </font>
    <font>
      <b/>
      <sz val="10"/>
      <color rgb="FFFF0000"/>
      <name val="Arial CE"/>
      <family val="2"/>
      <charset val="238"/>
    </font>
    <font>
      <b/>
      <sz val="9"/>
      <name val="Arial"/>
      <family val="2"/>
      <charset val="238"/>
    </font>
    <font>
      <sz val="10"/>
      <name val="Arial CE"/>
      <family val="2"/>
      <charset val="238"/>
    </font>
    <font>
      <b/>
      <sz val="8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b/>
      <sz val="6"/>
      <name val="Arial"/>
      <family val="2"/>
      <charset val="238"/>
    </font>
    <font>
      <b/>
      <sz val="6"/>
      <color rgb="FF0000FF"/>
      <name val="Arial"/>
      <family val="2"/>
      <charset val="238"/>
    </font>
    <font>
      <b/>
      <sz val="6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FFFF00"/>
        <bgColor rgb="FFFFFF00"/>
      </patternFill>
    </fill>
  </fills>
  <borders count="124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 style="hair">
        <color auto="1"/>
      </top>
      <bottom style="thick">
        <color auto="1"/>
      </bottom>
      <diagonal/>
    </border>
    <border>
      <left style="medium">
        <color auto="1"/>
      </left>
      <right/>
      <top style="hair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ck">
        <color auto="1"/>
      </bottom>
      <diagonal/>
    </border>
    <border>
      <left/>
      <right style="thin">
        <color auto="1"/>
      </right>
      <top style="hair">
        <color auto="1"/>
      </top>
      <bottom style="thick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ck">
        <color auto="1"/>
      </bottom>
      <diagonal/>
    </border>
    <border>
      <left style="thin">
        <color auto="1"/>
      </left>
      <right/>
      <top style="hair">
        <color auto="1"/>
      </top>
      <bottom style="thick">
        <color auto="1"/>
      </bottom>
      <diagonal/>
    </border>
    <border>
      <left/>
      <right/>
      <top style="hair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ck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thick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ck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/>
      <top style="hair">
        <color auto="1"/>
      </top>
      <bottom style="thick">
        <color auto="1"/>
      </bottom>
      <diagonal/>
    </border>
    <border>
      <left/>
      <right style="hair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/>
      <top style="hair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2" borderId="0" applyBorder="0" applyProtection="0"/>
  </cellStyleXfs>
  <cellXfs count="314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 applyAlignment="1"/>
    <xf numFmtId="0" fontId="5" fillId="0" borderId="0" xfId="0" applyFont="1" applyBorder="1" applyAlignment="1"/>
    <xf numFmtId="0" fontId="7" fillId="3" borderId="1" xfId="0" applyFont="1" applyFill="1" applyBorder="1" applyAlignment="1" applyProtection="1">
      <alignment horizontal="center" vertical="center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 applyProtection="1">
      <alignment horizontal="left" vertical="center"/>
    </xf>
    <xf numFmtId="0" fontId="7" fillId="3" borderId="5" xfId="0" applyFont="1" applyFill="1" applyBorder="1" applyAlignment="1" applyProtection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7" fillId="3" borderId="9" xfId="0" applyFont="1" applyFill="1" applyBorder="1" applyAlignment="1" applyProtection="1">
      <alignment horizontal="center" vertical="center"/>
    </xf>
    <xf numFmtId="0" fontId="7" fillId="3" borderId="10" xfId="0" applyFont="1" applyFill="1" applyBorder="1" applyAlignment="1" applyProtection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2" fontId="7" fillId="3" borderId="0" xfId="0" applyNumberFormat="1" applyFont="1" applyFill="1" applyBorder="1" applyProtection="1"/>
    <xf numFmtId="2" fontId="7" fillId="3" borderId="0" xfId="0" applyNumberFormat="1" applyFont="1" applyFill="1" applyBorder="1" applyAlignment="1" applyProtection="1">
      <alignment horizontal="center"/>
    </xf>
    <xf numFmtId="0" fontId="7" fillId="3" borderId="12" xfId="0" applyFont="1" applyFill="1" applyBorder="1" applyProtection="1"/>
    <xf numFmtId="0" fontId="7" fillId="3" borderId="13" xfId="0" applyFont="1" applyFill="1" applyBorder="1" applyAlignment="1" applyProtection="1">
      <alignment horizontal="center"/>
    </xf>
    <xf numFmtId="0" fontId="7" fillId="3" borderId="0" xfId="0" applyFont="1" applyFill="1" applyBorder="1" applyProtection="1"/>
    <xf numFmtId="1" fontId="7" fillId="3" borderId="0" xfId="0" applyNumberFormat="1" applyFont="1" applyFill="1" applyBorder="1" applyAlignment="1" applyProtection="1">
      <alignment horizontal="center"/>
    </xf>
    <xf numFmtId="0" fontId="7" fillId="3" borderId="13" xfId="0" applyFont="1" applyFill="1" applyBorder="1" applyProtection="1"/>
    <xf numFmtId="0" fontId="8" fillId="3" borderId="14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49" fontId="11" fillId="0" borderId="17" xfId="0" applyNumberFormat="1" applyFont="1" applyBorder="1" applyAlignment="1" applyProtection="1">
      <alignment vertical="center"/>
    </xf>
    <xf numFmtId="0" fontId="11" fillId="0" borderId="18" xfId="0" applyFont="1" applyBorder="1"/>
    <xf numFmtId="0" fontId="11" fillId="0" borderId="19" xfId="0" applyFont="1" applyBorder="1" applyAlignment="1">
      <alignment horizontal="center" vertical="center"/>
    </xf>
    <xf numFmtId="2" fontId="11" fillId="0" borderId="19" xfId="0" applyNumberFormat="1" applyFont="1" applyBorder="1" applyProtection="1">
      <protection locked="0"/>
    </xf>
    <xf numFmtId="2" fontId="12" fillId="0" borderId="20" xfId="0" applyNumberFormat="1" applyFont="1" applyBorder="1" applyAlignment="1" applyProtection="1">
      <alignment horizontal="center"/>
    </xf>
    <xf numFmtId="1" fontId="11" fillId="0" borderId="21" xfId="0" applyNumberFormat="1" applyFont="1" applyBorder="1" applyProtection="1">
      <protection locked="0"/>
    </xf>
    <xf numFmtId="1" fontId="12" fillId="0" borderId="22" xfId="0" applyNumberFormat="1" applyFont="1" applyBorder="1" applyAlignment="1" applyProtection="1">
      <alignment horizontal="center"/>
    </xf>
    <xf numFmtId="1" fontId="11" fillId="0" borderId="23" xfId="0" applyNumberFormat="1" applyFont="1" applyBorder="1" applyProtection="1">
      <protection locked="0"/>
    </xf>
    <xf numFmtId="1" fontId="12" fillId="0" borderId="24" xfId="0" applyNumberFormat="1" applyFont="1" applyBorder="1" applyAlignment="1" applyProtection="1">
      <alignment horizontal="center"/>
    </xf>
    <xf numFmtId="1" fontId="11" fillId="0" borderId="25" xfId="0" applyNumberFormat="1" applyFont="1" applyBorder="1" applyProtection="1">
      <protection locked="0"/>
    </xf>
    <xf numFmtId="1" fontId="13" fillId="0" borderId="22" xfId="0" applyNumberFormat="1" applyFont="1" applyBorder="1" applyProtection="1">
      <protection locked="0"/>
    </xf>
    <xf numFmtId="2" fontId="14" fillId="0" borderId="26" xfId="0" applyNumberFormat="1" applyFont="1" applyBorder="1" applyAlignment="1" applyProtection="1">
      <alignment horizontal="center"/>
    </xf>
    <xf numFmtId="1" fontId="4" fillId="0" borderId="27" xfId="0" applyNumberFormat="1" applyFont="1" applyBorder="1" applyAlignment="1" applyProtection="1">
      <alignment horizontal="center"/>
      <protection locked="0"/>
    </xf>
    <xf numFmtId="49" fontId="15" fillId="0" borderId="30" xfId="0" applyNumberFormat="1" applyFont="1" applyBorder="1" applyAlignment="1" applyProtection="1">
      <alignment vertical="center"/>
    </xf>
    <xf numFmtId="0" fontId="11" fillId="0" borderId="31" xfId="0" applyFont="1" applyBorder="1"/>
    <xf numFmtId="0" fontId="11" fillId="0" borderId="32" xfId="0" applyFont="1" applyBorder="1" applyAlignment="1">
      <alignment horizontal="center" vertical="center"/>
    </xf>
    <xf numFmtId="2" fontId="11" fillId="0" borderId="32" xfId="0" applyNumberFormat="1" applyFont="1" applyBorder="1" applyProtection="1">
      <protection locked="0"/>
    </xf>
    <xf numFmtId="2" fontId="12" fillId="0" borderId="33" xfId="0" applyNumberFormat="1" applyFont="1" applyBorder="1" applyAlignment="1" applyProtection="1">
      <alignment horizontal="center"/>
    </xf>
    <xf numFmtId="1" fontId="11" fillId="0" borderId="34" xfId="0" applyNumberFormat="1" applyFont="1" applyBorder="1" applyProtection="1">
      <protection locked="0"/>
    </xf>
    <xf numFmtId="1" fontId="12" fillId="0" borderId="35" xfId="0" applyNumberFormat="1" applyFont="1" applyBorder="1" applyAlignment="1" applyProtection="1">
      <alignment horizontal="center"/>
    </xf>
    <xf numFmtId="1" fontId="11" fillId="0" borderId="36" xfId="0" applyNumberFormat="1" applyFont="1" applyBorder="1" applyProtection="1">
      <protection locked="0"/>
    </xf>
    <xf numFmtId="1" fontId="12" fillId="0" borderId="37" xfId="0" applyNumberFormat="1" applyFont="1" applyBorder="1" applyAlignment="1" applyProtection="1">
      <alignment horizontal="center"/>
    </xf>
    <xf numFmtId="1" fontId="13" fillId="0" borderId="35" xfId="0" applyNumberFormat="1" applyFont="1" applyBorder="1" applyProtection="1">
      <protection locked="0"/>
    </xf>
    <xf numFmtId="1" fontId="4" fillId="0" borderId="38" xfId="0" applyNumberFormat="1" applyFont="1" applyBorder="1" applyAlignment="1" applyProtection="1">
      <alignment horizontal="center"/>
      <protection locked="0"/>
    </xf>
    <xf numFmtId="49" fontId="11" fillId="0" borderId="39" xfId="0" applyNumberFormat="1" applyFont="1" applyBorder="1" applyAlignment="1" applyProtection="1">
      <alignment vertical="center"/>
    </xf>
    <xf numFmtId="1" fontId="11" fillId="0" borderId="26" xfId="0" applyNumberFormat="1" applyFont="1" applyBorder="1" applyProtection="1">
      <protection locked="0"/>
    </xf>
    <xf numFmtId="49" fontId="11" fillId="0" borderId="40" xfId="0" applyNumberFormat="1" applyFont="1" applyBorder="1" applyAlignment="1" applyProtection="1">
      <alignment vertical="center"/>
    </xf>
    <xf numFmtId="0" fontId="11" fillId="0" borderId="41" xfId="0" applyFont="1" applyBorder="1"/>
    <xf numFmtId="0" fontId="11" fillId="0" borderId="42" xfId="0" applyFont="1" applyBorder="1" applyAlignment="1">
      <alignment horizontal="center" vertical="center"/>
    </xf>
    <xf numFmtId="2" fontId="11" fillId="0" borderId="42" xfId="0" applyNumberFormat="1" applyFont="1" applyBorder="1" applyProtection="1">
      <protection locked="0"/>
    </xf>
    <xf numFmtId="2" fontId="12" fillId="0" borderId="43" xfId="0" applyNumberFormat="1" applyFont="1" applyBorder="1" applyAlignment="1" applyProtection="1">
      <alignment horizontal="center"/>
    </xf>
    <xf numFmtId="1" fontId="11" fillId="0" borderId="44" xfId="0" applyNumberFormat="1" applyFont="1" applyBorder="1" applyProtection="1">
      <protection locked="0"/>
    </xf>
    <xf numFmtId="1" fontId="12" fillId="0" borderId="45" xfId="0" applyNumberFormat="1" applyFont="1" applyBorder="1" applyAlignment="1" applyProtection="1">
      <alignment horizontal="center"/>
    </xf>
    <xf numFmtId="1" fontId="11" fillId="0" borderId="46" xfId="0" applyNumberFormat="1" applyFont="1" applyBorder="1" applyProtection="1">
      <protection locked="0"/>
    </xf>
    <xf numFmtId="1" fontId="12" fillId="0" borderId="47" xfId="0" applyNumberFormat="1" applyFont="1" applyBorder="1" applyAlignment="1" applyProtection="1">
      <alignment horizontal="center"/>
    </xf>
    <xf numFmtId="1" fontId="11" fillId="0" borderId="48" xfId="0" applyNumberFormat="1" applyFont="1" applyBorder="1" applyProtection="1">
      <protection locked="0"/>
    </xf>
    <xf numFmtId="1" fontId="13" fillId="0" borderId="45" xfId="0" applyNumberFormat="1" applyFont="1" applyBorder="1" applyProtection="1">
      <protection locked="0"/>
    </xf>
    <xf numFmtId="2" fontId="14" fillId="0" borderId="48" xfId="0" applyNumberFormat="1" applyFont="1" applyBorder="1" applyAlignment="1" applyProtection="1">
      <alignment horizontal="center"/>
    </xf>
    <xf numFmtId="1" fontId="4" fillId="0" borderId="49" xfId="0" applyNumberFormat="1" applyFont="1" applyBorder="1" applyAlignment="1" applyProtection="1">
      <alignment horizontal="center"/>
      <protection locked="0"/>
    </xf>
    <xf numFmtId="0" fontId="16" fillId="0" borderId="17" xfId="0" applyFont="1" applyBorder="1"/>
    <xf numFmtId="2" fontId="14" fillId="0" borderId="25" xfId="0" applyNumberFormat="1" applyFont="1" applyBorder="1" applyAlignment="1" applyProtection="1">
      <alignment horizontal="center"/>
    </xf>
    <xf numFmtId="0" fontId="17" fillId="0" borderId="30" xfId="0" applyFont="1" applyBorder="1"/>
    <xf numFmtId="0" fontId="16" fillId="0" borderId="39" xfId="0" applyFont="1" applyBorder="1"/>
    <xf numFmtId="0" fontId="16" fillId="0" borderId="40" xfId="0" applyFont="1" applyBorder="1"/>
    <xf numFmtId="49" fontId="11" fillId="0" borderId="50" xfId="0" applyNumberFormat="1" applyFont="1" applyBorder="1" applyAlignment="1" applyProtection="1">
      <alignment vertical="center"/>
    </xf>
    <xf numFmtId="0" fontId="11" fillId="0" borderId="51" xfId="0" applyFont="1" applyBorder="1"/>
    <xf numFmtId="2" fontId="12" fillId="0" borderId="52" xfId="0" applyNumberFormat="1" applyFont="1" applyBorder="1" applyAlignment="1" applyProtection="1">
      <alignment horizontal="center"/>
    </xf>
    <xf numFmtId="49" fontId="11" fillId="0" borderId="55" xfId="0" applyNumberFormat="1" applyFont="1" applyBorder="1" applyAlignment="1" applyProtection="1">
      <alignment vertical="center"/>
    </xf>
    <xf numFmtId="0" fontId="11" fillId="0" borderId="56" xfId="0" applyFont="1" applyBorder="1"/>
    <xf numFmtId="2" fontId="12" fillId="0" borderId="57" xfId="0" applyNumberFormat="1" applyFont="1" applyBorder="1" applyAlignment="1" applyProtection="1">
      <alignment horizontal="center"/>
    </xf>
    <xf numFmtId="49" fontId="11" fillId="0" borderId="58" xfId="0" applyNumberFormat="1" applyFont="1" applyBorder="1" applyAlignment="1" applyProtection="1">
      <alignment vertical="center"/>
    </xf>
    <xf numFmtId="0" fontId="11" fillId="0" borderId="59" xfId="0" applyFont="1" applyBorder="1"/>
    <xf numFmtId="2" fontId="12" fillId="0" borderId="60" xfId="0" applyNumberFormat="1" applyFont="1" applyBorder="1" applyAlignment="1" applyProtection="1">
      <alignment horizontal="center"/>
    </xf>
    <xf numFmtId="0" fontId="16" fillId="0" borderId="61" xfId="0" applyFont="1" applyBorder="1"/>
    <xf numFmtId="0" fontId="18" fillId="0" borderId="63" xfId="0" applyFont="1" applyBorder="1"/>
    <xf numFmtId="0" fontId="11" fillId="0" borderId="52" xfId="0" applyFont="1" applyBorder="1"/>
    <xf numFmtId="0" fontId="11" fillId="0" borderId="57" xfId="0" applyFont="1" applyBorder="1"/>
    <xf numFmtId="0" fontId="11" fillId="0" borderId="60" xfId="0" applyFont="1" applyBorder="1"/>
    <xf numFmtId="2" fontId="14" fillId="0" borderId="52" xfId="0" applyNumberFormat="1" applyFont="1" applyBorder="1" applyAlignment="1" applyProtection="1">
      <alignment horizontal="center"/>
    </xf>
    <xf numFmtId="0" fontId="17" fillId="0" borderId="39" xfId="0" applyFont="1" applyBorder="1"/>
    <xf numFmtId="2" fontId="14" fillId="0" borderId="57" xfId="0" applyNumberFormat="1" applyFont="1" applyBorder="1" applyAlignment="1" applyProtection="1">
      <alignment horizontal="center"/>
    </xf>
    <xf numFmtId="2" fontId="14" fillId="0" borderId="60" xfId="0" applyNumberFormat="1" applyFont="1" applyBorder="1" applyAlignment="1" applyProtection="1">
      <alignment horizontal="center"/>
    </xf>
    <xf numFmtId="0" fontId="19" fillId="0" borderId="64" xfId="0" applyFont="1" applyBorder="1" applyAlignment="1" applyProtection="1">
      <alignment horizontal="center" vertical="center"/>
    </xf>
    <xf numFmtId="0" fontId="20" fillId="0" borderId="65" xfId="0" applyFont="1" applyBorder="1" applyAlignment="1">
      <alignment horizontal="center"/>
    </xf>
    <xf numFmtId="0" fontId="20" fillId="0" borderId="66" xfId="0" applyFont="1" applyBorder="1" applyAlignment="1">
      <alignment horizontal="center" vertical="center"/>
    </xf>
    <xf numFmtId="0" fontId="19" fillId="0" borderId="67" xfId="0" applyFont="1" applyBorder="1" applyAlignment="1" applyProtection="1">
      <alignment horizontal="left" vertical="center"/>
    </xf>
    <xf numFmtId="0" fontId="19" fillId="0" borderId="68" xfId="0" applyFont="1" applyBorder="1" applyAlignment="1" applyProtection="1">
      <alignment horizontal="center" vertical="center"/>
    </xf>
    <xf numFmtId="0" fontId="20" fillId="0" borderId="69" xfId="0" applyFont="1" applyBorder="1" applyAlignment="1">
      <alignment horizontal="center" vertical="center"/>
    </xf>
    <xf numFmtId="0" fontId="21" fillId="0" borderId="65" xfId="0" applyFont="1" applyBorder="1" applyAlignment="1">
      <alignment horizontal="center" vertical="center"/>
    </xf>
    <xf numFmtId="0" fontId="19" fillId="0" borderId="70" xfId="0" applyFont="1" applyBorder="1" applyAlignment="1" applyProtection="1">
      <alignment horizontal="center" vertical="center"/>
    </xf>
    <xf numFmtId="0" fontId="19" fillId="0" borderId="10" xfId="0" applyFont="1" applyBorder="1" applyAlignment="1" applyProtection="1">
      <alignment horizontal="center" vertical="center"/>
    </xf>
    <xf numFmtId="0" fontId="20" fillId="0" borderId="71" xfId="0" applyFont="1" applyBorder="1" applyAlignment="1">
      <alignment horizontal="center" vertical="center"/>
    </xf>
    <xf numFmtId="2" fontId="19" fillId="0" borderId="71" xfId="0" applyNumberFormat="1" applyFont="1" applyBorder="1" applyProtection="1"/>
    <xf numFmtId="2" fontId="19" fillId="0" borderId="28" xfId="0" applyNumberFormat="1" applyFont="1" applyBorder="1" applyAlignment="1" applyProtection="1">
      <alignment horizontal="center"/>
    </xf>
    <xf numFmtId="0" fontId="19" fillId="0" borderId="72" xfId="0" applyFont="1" applyBorder="1" applyProtection="1"/>
    <xf numFmtId="0" fontId="19" fillId="0" borderId="73" xfId="0" applyFont="1" applyBorder="1" applyAlignment="1" applyProtection="1">
      <alignment horizontal="center"/>
    </xf>
    <xf numFmtId="0" fontId="19" fillId="0" borderId="28" xfId="0" applyFont="1" applyBorder="1" applyProtection="1"/>
    <xf numFmtId="1" fontId="19" fillId="0" borderId="28" xfId="0" applyNumberFormat="1" applyFont="1" applyBorder="1" applyAlignment="1" applyProtection="1">
      <alignment horizontal="center"/>
    </xf>
    <xf numFmtId="0" fontId="19" fillId="0" borderId="73" xfId="0" applyFont="1" applyBorder="1" applyProtection="1"/>
    <xf numFmtId="0" fontId="20" fillId="0" borderId="74" xfId="0" applyFont="1" applyBorder="1" applyAlignment="1">
      <alignment horizontal="center" vertical="center"/>
    </xf>
    <xf numFmtId="0" fontId="20" fillId="0" borderId="7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1" fontId="4" fillId="0" borderId="76" xfId="0" applyNumberFormat="1" applyFont="1" applyBorder="1" applyAlignment="1" applyProtection="1">
      <alignment horizontal="center"/>
      <protection locked="0"/>
    </xf>
    <xf numFmtId="0" fontId="15" fillId="0" borderId="77" xfId="0" applyFont="1" applyBorder="1" applyAlignment="1">
      <alignment horizontal="left" vertical="center" wrapText="1"/>
    </xf>
    <xf numFmtId="1" fontId="12" fillId="0" borderId="78" xfId="0" applyNumberFormat="1" applyFont="1" applyBorder="1" applyAlignment="1" applyProtection="1">
      <alignment horizontal="center"/>
    </xf>
    <xf numFmtId="49" fontId="11" fillId="0" borderId="81" xfId="0" applyNumberFormat="1" applyFont="1" applyBorder="1" applyAlignment="1" applyProtection="1">
      <alignment vertical="center"/>
    </xf>
    <xf numFmtId="0" fontId="11" fillId="0" borderId="82" xfId="0" applyFont="1" applyBorder="1"/>
    <xf numFmtId="0" fontId="11" fillId="0" borderId="83" xfId="0" applyFont="1" applyBorder="1" applyAlignment="1">
      <alignment horizontal="center" vertical="center"/>
    </xf>
    <xf numFmtId="2" fontId="11" fillId="0" borderId="83" xfId="0" applyNumberFormat="1" applyFont="1" applyBorder="1" applyProtection="1">
      <protection locked="0"/>
    </xf>
    <xf numFmtId="2" fontId="12" fillId="0" borderId="84" xfId="0" applyNumberFormat="1" applyFont="1" applyBorder="1" applyAlignment="1" applyProtection="1">
      <alignment horizontal="center"/>
    </xf>
    <xf numFmtId="1" fontId="11" fillId="0" borderId="85" xfId="0" applyNumberFormat="1" applyFont="1" applyBorder="1" applyProtection="1">
      <protection locked="0"/>
    </xf>
    <xf numFmtId="1" fontId="12" fillId="0" borderId="86" xfId="0" applyNumberFormat="1" applyFont="1" applyBorder="1" applyAlignment="1" applyProtection="1">
      <alignment horizontal="center"/>
    </xf>
    <xf numFmtId="1" fontId="11" fillId="0" borderId="87" xfId="0" applyNumberFormat="1" applyFont="1" applyBorder="1" applyProtection="1">
      <protection locked="0"/>
    </xf>
    <xf numFmtId="1" fontId="13" fillId="0" borderId="86" xfId="0" applyNumberFormat="1" applyFont="1" applyBorder="1" applyProtection="1">
      <protection locked="0"/>
    </xf>
    <xf numFmtId="2" fontId="14" fillId="0" borderId="88" xfId="0" applyNumberFormat="1" applyFont="1" applyBorder="1" applyAlignment="1" applyProtection="1">
      <alignment horizontal="center"/>
    </xf>
    <xf numFmtId="1" fontId="4" fillId="0" borderId="89" xfId="0" applyNumberFormat="1" applyFont="1" applyBorder="1" applyAlignment="1" applyProtection="1">
      <alignment horizontal="center"/>
      <protection locked="0"/>
    </xf>
    <xf numFmtId="0" fontId="18" fillId="0" borderId="0" xfId="0" applyFont="1"/>
    <xf numFmtId="0" fontId="0" fillId="0" borderId="0" xfId="0" applyBorder="1"/>
    <xf numFmtId="0" fontId="25" fillId="3" borderId="1" xfId="0" applyFont="1" applyFill="1" applyBorder="1"/>
    <xf numFmtId="0" fontId="8" fillId="3" borderId="5" xfId="0" applyFont="1" applyFill="1" applyBorder="1" applyAlignment="1">
      <alignment horizontal="center"/>
    </xf>
    <xf numFmtId="0" fontId="8" fillId="3" borderId="90" xfId="0" applyFont="1" applyFill="1" applyBorder="1" applyAlignment="1">
      <alignment horizontal="center" vertical="center"/>
    </xf>
    <xf numFmtId="0" fontId="8" fillId="3" borderId="91" xfId="0" applyFont="1" applyFill="1" applyBorder="1" applyAlignment="1">
      <alignment horizontal="center" vertical="center"/>
    </xf>
    <xf numFmtId="0" fontId="9" fillId="3" borderId="90" xfId="0" applyFont="1" applyFill="1" applyBorder="1" applyAlignment="1">
      <alignment horizontal="center" vertical="center"/>
    </xf>
    <xf numFmtId="0" fontId="7" fillId="3" borderId="93" xfId="0" applyFont="1" applyFill="1" applyBorder="1" applyAlignment="1" applyProtection="1">
      <alignment horizontal="center" vertical="center"/>
    </xf>
    <xf numFmtId="0" fontId="7" fillId="3" borderId="11" xfId="0" applyFont="1" applyFill="1" applyBorder="1" applyAlignment="1" applyProtection="1">
      <alignment horizontal="center" vertical="center"/>
    </xf>
    <xf numFmtId="0" fontId="8" fillId="3" borderId="71" xfId="0" applyFont="1" applyFill="1" applyBorder="1" applyAlignment="1">
      <alignment horizontal="center" vertical="center"/>
    </xf>
    <xf numFmtId="0" fontId="8" fillId="3" borderId="94" xfId="0" applyFont="1" applyFill="1" applyBorder="1" applyAlignment="1">
      <alignment horizontal="center" vertical="center"/>
    </xf>
    <xf numFmtId="0" fontId="8" fillId="3" borderId="95" xfId="0" applyFont="1" applyFill="1" applyBorder="1" applyAlignment="1">
      <alignment horizontal="center" vertical="center"/>
    </xf>
    <xf numFmtId="0" fontId="8" fillId="3" borderId="28" xfId="0" applyFont="1" applyFill="1" applyBorder="1" applyAlignment="1">
      <alignment horizontal="center" vertical="center"/>
    </xf>
    <xf numFmtId="0" fontId="9" fillId="3" borderId="71" xfId="0" applyFont="1" applyFill="1" applyBorder="1" applyAlignment="1">
      <alignment horizontal="center" vertical="center"/>
    </xf>
    <xf numFmtId="0" fontId="11" fillId="0" borderId="96" xfId="0" applyFont="1" applyBorder="1" applyAlignment="1">
      <alignment horizontal="left" vertical="center" wrapText="1"/>
    </xf>
    <xf numFmtId="0" fontId="11" fillId="0" borderId="19" xfId="0" applyFont="1" applyBorder="1"/>
    <xf numFmtId="0" fontId="16" fillId="0" borderId="21" xfId="0" applyFont="1" applyBorder="1"/>
    <xf numFmtId="164" fontId="12" fillId="0" borderId="97" xfId="0" applyNumberFormat="1" applyFont="1" applyBorder="1" applyProtection="1"/>
    <xf numFmtId="1" fontId="11" fillId="0" borderId="23" xfId="0" applyNumberFormat="1" applyFont="1" applyBorder="1" applyAlignment="1" applyProtection="1">
      <alignment horizontal="center"/>
      <protection locked="0"/>
    </xf>
    <xf numFmtId="1" fontId="11" fillId="0" borderId="21" xfId="0" applyNumberFormat="1" applyFont="1" applyBorder="1" applyAlignment="1" applyProtection="1">
      <alignment horizontal="center"/>
      <protection locked="0"/>
    </xf>
    <xf numFmtId="164" fontId="12" fillId="0" borderId="22" xfId="0" applyNumberFormat="1" applyFont="1" applyBorder="1" applyAlignment="1" applyProtection="1">
      <alignment horizontal="center"/>
    </xf>
    <xf numFmtId="164" fontId="26" fillId="0" borderId="52" xfId="0" applyNumberFormat="1" applyFont="1" applyBorder="1" applyProtection="1"/>
    <xf numFmtId="1" fontId="27" fillId="0" borderId="19" xfId="0" applyNumberFormat="1" applyFont="1" applyBorder="1" applyAlignment="1" applyProtection="1">
      <alignment horizontal="center"/>
    </xf>
    <xf numFmtId="0" fontId="28" fillId="0" borderId="77" xfId="0" applyFont="1" applyBorder="1" applyAlignment="1">
      <alignment horizontal="left" vertical="center" wrapText="1"/>
    </xf>
    <xf numFmtId="0" fontId="11" fillId="0" borderId="32" xfId="0" applyFont="1" applyBorder="1"/>
    <xf numFmtId="0" fontId="16" fillId="0" borderId="34" xfId="0" applyFont="1" applyBorder="1"/>
    <xf numFmtId="164" fontId="12" fillId="0" borderId="100" xfId="0" applyNumberFormat="1" applyFont="1" applyBorder="1" applyProtection="1"/>
    <xf numFmtId="1" fontId="11" fillId="0" borderId="36" xfId="0" applyNumberFormat="1" applyFont="1" applyBorder="1" applyAlignment="1" applyProtection="1">
      <alignment horizontal="center"/>
      <protection locked="0"/>
    </xf>
    <xf numFmtId="1" fontId="11" fillId="0" borderId="34" xfId="0" applyNumberFormat="1" applyFont="1" applyBorder="1" applyAlignment="1" applyProtection="1">
      <alignment horizontal="center"/>
      <protection locked="0"/>
    </xf>
    <xf numFmtId="164" fontId="12" fillId="0" borderId="35" xfId="0" applyNumberFormat="1" applyFont="1" applyBorder="1" applyAlignment="1" applyProtection="1">
      <alignment horizontal="center"/>
    </xf>
    <xf numFmtId="164" fontId="26" fillId="0" borderId="57" xfId="0" applyNumberFormat="1" applyFont="1" applyBorder="1" applyProtection="1"/>
    <xf numFmtId="1" fontId="29" fillId="0" borderId="32" xfId="0" applyNumberFormat="1" applyFont="1" applyBorder="1" applyAlignment="1" applyProtection="1">
      <alignment horizontal="center"/>
    </xf>
    <xf numFmtId="0" fontId="11" fillId="0" borderId="77" xfId="0" applyFont="1" applyBorder="1" applyAlignment="1">
      <alignment horizontal="left" vertical="center" wrapText="1"/>
    </xf>
    <xf numFmtId="0" fontId="30" fillId="0" borderId="101" xfId="0" applyFont="1" applyBorder="1" applyAlignment="1">
      <alignment horizontal="left" vertical="center" wrapText="1"/>
    </xf>
    <xf numFmtId="0" fontId="11" fillId="0" borderId="102" xfId="0" applyFont="1" applyBorder="1"/>
    <xf numFmtId="0" fontId="11" fillId="0" borderId="102" xfId="0" applyFont="1" applyBorder="1" applyAlignment="1">
      <alignment horizontal="center" vertical="center"/>
    </xf>
    <xf numFmtId="0" fontId="16" fillId="0" borderId="103" xfId="0" applyFont="1" applyBorder="1"/>
    <xf numFmtId="164" fontId="12" fillId="0" borderId="104" xfId="0" applyNumberFormat="1" applyFont="1" applyBorder="1" applyProtection="1"/>
    <xf numFmtId="1" fontId="11" fillId="0" borderId="105" xfId="0" applyNumberFormat="1" applyFont="1" applyBorder="1" applyAlignment="1" applyProtection="1">
      <alignment horizontal="center"/>
      <protection locked="0"/>
    </xf>
    <xf numFmtId="1" fontId="12" fillId="0" borderId="106" xfId="0" applyNumberFormat="1" applyFont="1" applyBorder="1" applyAlignment="1" applyProtection="1">
      <alignment horizontal="center"/>
    </xf>
    <xf numFmtId="1" fontId="11" fillId="0" borderId="103" xfId="0" applyNumberFormat="1" applyFont="1" applyBorder="1" applyAlignment="1" applyProtection="1">
      <alignment horizontal="center"/>
      <protection locked="0"/>
    </xf>
    <xf numFmtId="164" fontId="12" fillId="0" borderId="106" xfId="0" applyNumberFormat="1" applyFont="1" applyBorder="1" applyAlignment="1" applyProtection="1">
      <alignment horizontal="center"/>
    </xf>
    <xf numFmtId="164" fontId="26" fillId="0" borderId="107" xfId="0" applyNumberFormat="1" applyFont="1" applyBorder="1" applyProtection="1"/>
    <xf numFmtId="1" fontId="29" fillId="0" borderId="102" xfId="0" applyNumberFormat="1" applyFont="1" applyBorder="1" applyAlignment="1" applyProtection="1">
      <alignment horizontal="center"/>
    </xf>
    <xf numFmtId="0" fontId="11" fillId="0" borderId="64" xfId="0" applyFont="1" applyBorder="1" applyAlignment="1">
      <alignment horizontal="left" vertical="center" wrapText="1"/>
    </xf>
    <xf numFmtId="0" fontId="16" fillId="0" borderId="19" xfId="0" applyFont="1" applyBorder="1"/>
    <xf numFmtId="0" fontId="16" fillId="0" borderId="19" xfId="0" applyFont="1" applyBorder="1" applyAlignment="1">
      <alignment horizontal="center"/>
    </xf>
    <xf numFmtId="0" fontId="16" fillId="0" borderId="32" xfId="0" applyFont="1" applyBorder="1"/>
    <xf numFmtId="0" fontId="11" fillId="0" borderId="55" xfId="0" applyFont="1" applyBorder="1" applyAlignment="1">
      <alignment horizontal="left" vertical="center" wrapText="1"/>
    </xf>
    <xf numFmtId="0" fontId="11" fillId="0" borderId="32" xfId="0" applyFont="1" applyBorder="1" applyAlignment="1">
      <alignment horizontal="center"/>
    </xf>
    <xf numFmtId="0" fontId="11" fillId="0" borderId="58" xfId="0" applyFont="1" applyBorder="1" applyAlignment="1">
      <alignment horizontal="left" vertical="center" wrapText="1"/>
    </xf>
    <xf numFmtId="0" fontId="11" fillId="0" borderId="42" xfId="0" applyFont="1" applyBorder="1"/>
    <xf numFmtId="164" fontId="12" fillId="0" borderId="109" xfId="0" applyNumberFormat="1" applyFont="1" applyBorder="1" applyProtection="1"/>
    <xf numFmtId="1" fontId="11" fillId="0" borderId="46" xfId="0" applyNumberFormat="1" applyFont="1" applyBorder="1" applyAlignment="1" applyProtection="1">
      <alignment horizontal="center"/>
      <protection locked="0"/>
    </xf>
    <xf numFmtId="1" fontId="11" fillId="0" borderId="44" xfId="0" applyNumberFormat="1" applyFont="1" applyBorder="1" applyAlignment="1" applyProtection="1">
      <alignment horizontal="center"/>
      <protection locked="0"/>
    </xf>
    <xf numFmtId="164" fontId="12" fillId="0" borderId="45" xfId="0" applyNumberFormat="1" applyFont="1" applyBorder="1" applyAlignment="1" applyProtection="1">
      <alignment horizontal="center"/>
    </xf>
    <xf numFmtId="164" fontId="26" fillId="0" borderId="60" xfId="0" applyNumberFormat="1" applyFont="1" applyBorder="1" applyProtection="1"/>
    <xf numFmtId="1" fontId="29" fillId="0" borderId="42" xfId="0" applyNumberFormat="1" applyFont="1" applyBorder="1" applyAlignment="1" applyProtection="1">
      <alignment horizontal="center"/>
    </xf>
    <xf numFmtId="0" fontId="11" fillId="0" borderId="110" xfId="0" applyFont="1" applyBorder="1" applyAlignment="1">
      <alignment horizontal="left" vertical="center" wrapText="1"/>
    </xf>
    <xf numFmtId="0" fontId="11" fillId="0" borderId="111" xfId="0" applyFont="1" applyBorder="1"/>
    <xf numFmtId="0" fontId="11" fillId="0" borderId="111" xfId="0" applyFont="1" applyBorder="1" applyAlignment="1">
      <alignment horizontal="center" vertical="center"/>
    </xf>
    <xf numFmtId="1" fontId="29" fillId="0" borderId="19" xfId="0" applyNumberFormat="1" applyFont="1" applyBorder="1" applyAlignment="1" applyProtection="1">
      <alignment horizontal="center"/>
    </xf>
    <xf numFmtId="0" fontId="28" fillId="0" borderId="110" xfId="0" applyFont="1" applyBorder="1" applyAlignment="1">
      <alignment horizontal="left" vertical="center" wrapText="1"/>
    </xf>
    <xf numFmtId="0" fontId="30" fillId="0" borderId="64" xfId="0" applyFont="1" applyBorder="1" applyAlignment="1">
      <alignment horizontal="left" vertical="center" wrapText="1"/>
    </xf>
    <xf numFmtId="0" fontId="16" fillId="0" borderId="32" xfId="0" applyFont="1" applyBorder="1" applyAlignment="1">
      <alignment horizontal="center"/>
    </xf>
    <xf numFmtId="0" fontId="16" fillId="0" borderId="42" xfId="0" applyFont="1" applyBorder="1"/>
    <xf numFmtId="0" fontId="16" fillId="0" borderId="42" xfId="0" applyFont="1" applyBorder="1" applyAlignment="1">
      <alignment horizontal="center"/>
    </xf>
    <xf numFmtId="0" fontId="11" fillId="0" borderId="64" xfId="0" applyFont="1" applyBorder="1" applyAlignment="1">
      <alignment wrapText="1"/>
    </xf>
    <xf numFmtId="0" fontId="31" fillId="0" borderId="50" xfId="0" applyFont="1" applyBorder="1"/>
    <xf numFmtId="0" fontId="11" fillId="0" borderId="55" xfId="0" applyFont="1" applyBorder="1" applyAlignment="1">
      <alignment wrapText="1"/>
    </xf>
    <xf numFmtId="0" fontId="11" fillId="0" borderId="58" xfId="0" applyFont="1" applyBorder="1" applyAlignment="1">
      <alignment wrapText="1"/>
    </xf>
    <xf numFmtId="0" fontId="11" fillId="0" borderId="110" xfId="0" applyFont="1" applyBorder="1" applyAlignment="1">
      <alignment wrapText="1"/>
    </xf>
    <xf numFmtId="0" fontId="16" fillId="0" borderId="111" xfId="0" applyFont="1" applyBorder="1"/>
    <xf numFmtId="0" fontId="16" fillId="0" borderId="111" xfId="0" applyFont="1" applyBorder="1" applyAlignment="1">
      <alignment horizontal="center"/>
    </xf>
    <xf numFmtId="0" fontId="28" fillId="0" borderId="110" xfId="0" applyFont="1" applyBorder="1" applyAlignment="1">
      <alignment vertical="center" wrapText="1"/>
    </xf>
    <xf numFmtId="0" fontId="11" fillId="0" borderId="50" xfId="0" applyFont="1" applyBorder="1" applyAlignment="1">
      <alignment horizontal="left" vertical="center" wrapText="1"/>
    </xf>
    <xf numFmtId="1" fontId="32" fillId="0" borderId="19" xfId="0" applyNumberFormat="1" applyFont="1" applyBorder="1" applyAlignment="1" applyProtection="1">
      <alignment horizontal="center"/>
    </xf>
    <xf numFmtId="1" fontId="32" fillId="0" borderId="32" xfId="0" applyNumberFormat="1" applyFont="1" applyBorder="1" applyAlignment="1" applyProtection="1">
      <alignment horizontal="center"/>
    </xf>
    <xf numFmtId="1" fontId="32" fillId="0" borderId="42" xfId="0" applyNumberFormat="1" applyFont="1" applyBorder="1" applyAlignment="1" applyProtection="1">
      <alignment horizontal="center"/>
    </xf>
    <xf numFmtId="0" fontId="20" fillId="0" borderId="113" xfId="0" applyFont="1" applyBorder="1" applyAlignment="1">
      <alignment horizontal="center"/>
    </xf>
    <xf numFmtId="0" fontId="20" fillId="0" borderId="114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35" fillId="0" borderId="114" xfId="0" applyFont="1" applyBorder="1" applyAlignment="1">
      <alignment horizontal="center" vertical="center"/>
    </xf>
    <xf numFmtId="0" fontId="19" fillId="0" borderId="115" xfId="0" applyFont="1" applyBorder="1" applyAlignment="1" applyProtection="1">
      <alignment horizontal="center" vertical="center"/>
    </xf>
    <xf numFmtId="0" fontId="19" fillId="0" borderId="95" xfId="0" applyFont="1" applyBorder="1" applyAlignment="1" applyProtection="1">
      <alignment horizontal="center" vertical="center"/>
    </xf>
    <xf numFmtId="0" fontId="20" fillId="0" borderId="94" xfId="0" applyFont="1" applyBorder="1" applyAlignment="1">
      <alignment horizontal="center" vertical="center"/>
    </xf>
    <xf numFmtId="0" fontId="20" fillId="0" borderId="95" xfId="0" applyFont="1" applyBorder="1" applyAlignment="1">
      <alignment horizontal="center" vertical="center"/>
    </xf>
    <xf numFmtId="0" fontId="20" fillId="0" borderId="72" xfId="0" applyFont="1" applyBorder="1" applyAlignment="1">
      <alignment horizontal="center" vertical="center"/>
    </xf>
    <xf numFmtId="0" fontId="35" fillId="0" borderId="71" xfId="0" applyFont="1" applyBorder="1" applyAlignment="1">
      <alignment horizontal="center" vertical="center"/>
    </xf>
    <xf numFmtId="1" fontId="11" fillId="0" borderId="52" xfId="0" applyNumberFormat="1" applyFont="1" applyBorder="1" applyProtection="1">
      <protection locked="0"/>
    </xf>
    <xf numFmtId="164" fontId="12" fillId="0" borderId="22" xfId="0" applyNumberFormat="1" applyFont="1" applyBorder="1" applyProtection="1"/>
    <xf numFmtId="1" fontId="12" fillId="0" borderId="20" xfId="0" applyNumberFormat="1" applyFont="1" applyBorder="1" applyAlignment="1" applyProtection="1">
      <alignment horizontal="center"/>
    </xf>
    <xf numFmtId="164" fontId="12" fillId="0" borderId="97" xfId="0" applyNumberFormat="1" applyFont="1" applyBorder="1" applyAlignment="1" applyProtection="1">
      <alignment horizontal="center"/>
    </xf>
    <xf numFmtId="164" fontId="26" fillId="0" borderId="25" xfId="0" applyNumberFormat="1" applyFont="1" applyBorder="1" applyProtection="1"/>
    <xf numFmtId="0" fontId="30" fillId="0" borderId="55" xfId="0" applyFont="1" applyBorder="1" applyAlignment="1">
      <alignment horizontal="left" vertical="center" wrapText="1"/>
    </xf>
    <xf numFmtId="1" fontId="11" fillId="0" borderId="57" xfId="0" applyNumberFormat="1" applyFont="1" applyBorder="1" applyProtection="1">
      <protection locked="0"/>
    </xf>
    <xf numFmtId="164" fontId="12" fillId="0" borderId="35" xfId="0" applyNumberFormat="1" applyFont="1" applyBorder="1" applyProtection="1"/>
    <xf numFmtId="1" fontId="12" fillId="0" borderId="33" xfId="0" applyNumberFormat="1" applyFont="1" applyBorder="1" applyAlignment="1" applyProtection="1">
      <alignment horizontal="center"/>
    </xf>
    <xf numFmtId="164" fontId="12" fillId="0" borderId="100" xfId="0" applyNumberFormat="1" applyFont="1" applyBorder="1" applyAlignment="1" applyProtection="1">
      <alignment horizontal="center"/>
    </xf>
    <xf numFmtId="164" fontId="26" fillId="0" borderId="26" xfId="0" applyNumberFormat="1" applyFont="1" applyBorder="1" applyProtection="1"/>
    <xf numFmtId="1" fontId="11" fillId="0" borderId="60" xfId="0" applyNumberFormat="1" applyFont="1" applyBorder="1" applyProtection="1">
      <protection locked="0"/>
    </xf>
    <xf numFmtId="164" fontId="12" fillId="0" borderId="45" xfId="0" applyNumberFormat="1" applyFont="1" applyBorder="1" applyProtection="1"/>
    <xf numFmtId="1" fontId="12" fillId="0" borderId="43" xfId="0" applyNumberFormat="1" applyFont="1" applyBorder="1" applyAlignment="1" applyProtection="1">
      <alignment horizontal="center"/>
    </xf>
    <xf numFmtId="164" fontId="12" fillId="0" borderId="109" xfId="0" applyNumberFormat="1" applyFont="1" applyBorder="1" applyAlignment="1" applyProtection="1">
      <alignment horizontal="center"/>
    </xf>
    <xf numFmtId="164" fontId="26" fillId="0" borderId="48" xfId="0" applyNumberFormat="1" applyFont="1" applyBorder="1" applyProtection="1"/>
    <xf numFmtId="1" fontId="12" fillId="0" borderId="97" xfId="0" applyNumberFormat="1" applyFont="1" applyBorder="1" applyAlignment="1" applyProtection="1">
      <alignment horizontal="center"/>
    </xf>
    <xf numFmtId="1" fontId="11" fillId="0" borderId="52" xfId="0" applyNumberFormat="1" applyFont="1" applyBorder="1" applyAlignment="1" applyProtection="1">
      <alignment horizontal="center"/>
      <protection locked="0"/>
    </xf>
    <xf numFmtId="1" fontId="12" fillId="0" borderId="100" xfId="0" applyNumberFormat="1" applyFont="1" applyBorder="1" applyAlignment="1" applyProtection="1">
      <alignment horizontal="center"/>
    </xf>
    <xf numFmtId="1" fontId="11" fillId="0" borderId="57" xfId="0" applyNumberFormat="1" applyFont="1" applyBorder="1" applyAlignment="1" applyProtection="1">
      <alignment horizontal="center"/>
      <protection locked="0"/>
    </xf>
    <xf numFmtId="1" fontId="12" fillId="0" borderId="109" xfId="0" applyNumberFormat="1" applyFont="1" applyBorder="1" applyAlignment="1" applyProtection="1">
      <alignment horizontal="center"/>
    </xf>
    <xf numFmtId="1" fontId="11" fillId="0" borderId="60" xfId="0" applyNumberFormat="1" applyFont="1" applyBorder="1" applyAlignment="1" applyProtection="1">
      <alignment horizontal="center"/>
      <protection locked="0"/>
    </xf>
    <xf numFmtId="0" fontId="16" fillId="0" borderId="23" xfId="0" applyFont="1" applyBorder="1"/>
    <xf numFmtId="0" fontId="16" fillId="0" borderId="36" xfId="0" applyFont="1" applyBorder="1"/>
    <xf numFmtId="0" fontId="16" fillId="0" borderId="46" xfId="0" applyFont="1" applyBorder="1"/>
    <xf numFmtId="0" fontId="11" fillId="0" borderId="101" xfId="0" applyFont="1" applyBorder="1" applyAlignment="1">
      <alignment horizontal="left" vertical="center" wrapText="1"/>
    </xf>
    <xf numFmtId="0" fontId="16" fillId="0" borderId="50" xfId="0" applyFont="1" applyBorder="1"/>
    <xf numFmtId="0" fontId="16" fillId="0" borderId="25" xfId="0" applyFont="1" applyBorder="1"/>
    <xf numFmtId="0" fontId="16" fillId="0" borderId="52" xfId="0" applyFont="1" applyBorder="1"/>
    <xf numFmtId="0" fontId="16" fillId="0" borderId="55" xfId="0" applyFont="1" applyBorder="1"/>
    <xf numFmtId="0" fontId="16" fillId="0" borderId="26" xfId="0" applyFont="1" applyBorder="1"/>
    <xf numFmtId="0" fontId="16" fillId="0" borderId="57" xfId="0" applyFont="1" applyBorder="1"/>
    <xf numFmtId="0" fontId="16" fillId="0" borderId="58" xfId="0" applyFont="1" applyBorder="1"/>
    <xf numFmtId="0" fontId="16" fillId="0" borderId="48" xfId="0" applyFont="1" applyBorder="1"/>
    <xf numFmtId="0" fontId="16" fillId="0" borderId="60" xfId="0" applyFont="1" applyBorder="1"/>
    <xf numFmtId="0" fontId="16" fillId="0" borderId="119" xfId="0" applyFont="1" applyBorder="1"/>
    <xf numFmtId="0" fontId="16" fillId="0" borderId="83" xfId="0" applyFont="1" applyBorder="1"/>
    <xf numFmtId="0" fontId="16" fillId="0" borderId="83" xfId="0" applyFont="1" applyBorder="1" applyAlignment="1">
      <alignment horizontal="center"/>
    </xf>
    <xf numFmtId="0" fontId="16" fillId="0" borderId="87" xfId="0" applyFont="1" applyBorder="1"/>
    <xf numFmtId="164" fontId="12" fillId="0" borderId="86" xfId="0" applyNumberFormat="1" applyFont="1" applyBorder="1" applyProtection="1"/>
    <xf numFmtId="1" fontId="11" fillId="0" borderId="120" xfId="0" applyNumberFormat="1" applyFont="1" applyBorder="1" applyAlignment="1" applyProtection="1">
      <alignment horizontal="center"/>
      <protection locked="0"/>
    </xf>
    <xf numFmtId="1" fontId="12" fillId="0" borderId="121" xfId="0" applyNumberFormat="1" applyFont="1" applyBorder="1" applyAlignment="1" applyProtection="1">
      <alignment horizontal="center"/>
    </xf>
    <xf numFmtId="1" fontId="11" fillId="0" borderId="85" xfId="0" applyNumberFormat="1" applyFont="1" applyBorder="1" applyAlignment="1" applyProtection="1">
      <alignment horizontal="center"/>
      <protection locked="0"/>
    </xf>
    <xf numFmtId="0" fontId="16" fillId="0" borderId="88" xfId="0" applyFont="1" applyBorder="1"/>
    <xf numFmtId="164" fontId="12" fillId="0" borderId="86" xfId="0" applyNumberFormat="1" applyFont="1" applyBorder="1" applyAlignment="1" applyProtection="1">
      <alignment horizontal="center"/>
    </xf>
    <xf numFmtId="164" fontId="26" fillId="0" borderId="87" xfId="0" applyNumberFormat="1" applyFont="1" applyBorder="1" applyProtection="1"/>
    <xf numFmtId="1" fontId="32" fillId="0" borderId="83" xfId="0" applyNumberFormat="1" applyFont="1" applyBorder="1" applyAlignment="1" applyProtection="1">
      <alignment horizontal="center"/>
    </xf>
    <xf numFmtId="1" fontId="27" fillId="0" borderId="27" xfId="0" applyNumberFormat="1" applyFont="1" applyBorder="1" applyAlignment="1" applyProtection="1">
      <alignment horizontal="center"/>
      <protection locked="0"/>
    </xf>
    <xf numFmtId="0" fontId="31" fillId="0" borderId="17" xfId="0" applyFont="1" applyBorder="1"/>
    <xf numFmtId="1" fontId="29" fillId="0" borderId="38" xfId="0" applyNumberFormat="1" applyFont="1" applyBorder="1" applyAlignment="1" applyProtection="1">
      <alignment horizontal="center"/>
      <protection locked="0"/>
    </xf>
    <xf numFmtId="1" fontId="29" fillId="0" borderId="49" xfId="0" applyNumberFormat="1" applyFont="1" applyBorder="1" applyAlignment="1" applyProtection="1">
      <alignment horizontal="center"/>
      <protection locked="0"/>
    </xf>
    <xf numFmtId="1" fontId="29" fillId="0" borderId="27" xfId="0" applyNumberFormat="1" applyFont="1" applyBorder="1" applyAlignment="1" applyProtection="1">
      <alignment horizontal="center"/>
      <protection locked="0"/>
    </xf>
    <xf numFmtId="1" fontId="27" fillId="0" borderId="38" xfId="0" applyNumberFormat="1" applyFont="1" applyBorder="1" applyAlignment="1" applyProtection="1">
      <alignment horizontal="center"/>
      <protection locked="0"/>
    </xf>
    <xf numFmtId="1" fontId="33" fillId="0" borderId="27" xfId="0" applyNumberFormat="1" applyFont="1" applyBorder="1" applyAlignment="1" applyProtection="1">
      <alignment horizontal="center"/>
      <protection locked="0"/>
    </xf>
    <xf numFmtId="1" fontId="33" fillId="0" borderId="38" xfId="0" applyNumberFormat="1" applyFont="1" applyBorder="1" applyAlignment="1" applyProtection="1">
      <alignment horizontal="center"/>
      <protection locked="0"/>
    </xf>
    <xf numFmtId="1" fontId="33" fillId="0" borderId="49" xfId="0" applyNumberFormat="1" applyFont="1" applyBorder="1" applyAlignment="1" applyProtection="1">
      <alignment horizontal="center"/>
      <protection locked="0"/>
    </xf>
    <xf numFmtId="0" fontId="20" fillId="0" borderId="15" xfId="0" applyFont="1" applyBorder="1" applyAlignment="1">
      <alignment horizontal="center" vertical="center"/>
    </xf>
    <xf numFmtId="1" fontId="11" fillId="0" borderId="120" xfId="0" applyNumberFormat="1" applyFont="1" applyBorder="1" applyProtection="1">
      <protection locked="0"/>
    </xf>
    <xf numFmtId="1" fontId="33" fillId="0" borderId="89" xfId="0" applyNumberFormat="1" applyFont="1" applyBorder="1" applyAlignment="1" applyProtection="1">
      <alignment horizontal="center"/>
      <protection locked="0"/>
    </xf>
    <xf numFmtId="49" fontId="11" fillId="0" borderId="122" xfId="0" applyNumberFormat="1" applyFont="1" applyBorder="1" applyAlignment="1" applyProtection="1">
      <alignment vertical="center"/>
    </xf>
    <xf numFmtId="2" fontId="4" fillId="0" borderId="62" xfId="0" applyNumberFormat="1" applyFont="1" applyBorder="1" applyAlignment="1" applyProtection="1">
      <alignment horizontal="center" vertical="center"/>
    </xf>
    <xf numFmtId="1" fontId="3" fillId="0" borderId="54" xfId="0" applyNumberFormat="1" applyFont="1" applyBorder="1" applyAlignment="1" applyProtection="1">
      <alignment horizontal="center" vertical="center"/>
    </xf>
    <xf numFmtId="2" fontId="4" fillId="0" borderId="79" xfId="0" applyNumberFormat="1" applyFont="1" applyBorder="1" applyAlignment="1" applyProtection="1">
      <alignment horizontal="center" vertical="center"/>
    </xf>
    <xf numFmtId="1" fontId="3" fillId="0" borderId="80" xfId="0" applyNumberFormat="1" applyFont="1" applyBorder="1" applyAlignment="1" applyProtection="1">
      <alignment horizontal="center" vertical="center"/>
    </xf>
    <xf numFmtId="1" fontId="3" fillId="0" borderId="29" xfId="0" applyNumberFormat="1" applyFont="1" applyBorder="1" applyAlignment="1" applyProtection="1">
      <alignment horizontal="center" vertical="center"/>
    </xf>
    <xf numFmtId="2" fontId="4" fillId="0" borderId="28" xfId="0" applyNumberFormat="1" applyFont="1" applyBorder="1" applyAlignment="1" applyProtection="1">
      <alignment horizontal="center" vertical="center"/>
    </xf>
    <xf numFmtId="0" fontId="19" fillId="0" borderId="66" xfId="0" applyFont="1" applyBorder="1" applyAlignment="1" applyProtection="1">
      <alignment horizontal="center" vertical="center"/>
    </xf>
    <xf numFmtId="0" fontId="22" fillId="0" borderId="54" xfId="0" applyFont="1" applyBorder="1" applyAlignment="1" applyProtection="1">
      <alignment horizontal="center" vertical="center" wrapText="1"/>
    </xf>
    <xf numFmtId="2" fontId="4" fillId="0" borderId="53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/>
    <xf numFmtId="0" fontId="7" fillId="3" borderId="3" xfId="0" applyFont="1" applyFill="1" applyBorder="1" applyAlignment="1" applyProtection="1">
      <alignment horizontal="center" vertical="center"/>
    </xf>
    <xf numFmtId="0" fontId="10" fillId="3" borderId="8" xfId="0" applyFont="1" applyFill="1" applyBorder="1" applyAlignment="1" applyProtection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5" fillId="0" borderId="0" xfId="0" applyFont="1" applyBorder="1" applyAlignment="1"/>
    <xf numFmtId="0" fontId="8" fillId="3" borderId="5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7" fillId="3" borderId="92" xfId="0" applyFont="1" applyFill="1" applyBorder="1" applyAlignment="1" applyProtection="1">
      <alignment horizontal="center" vertical="center" wrapText="1"/>
    </xf>
    <xf numFmtId="164" fontId="4" fillId="0" borderId="98" xfId="0" applyNumberFormat="1" applyFont="1" applyBorder="1" applyAlignment="1" applyProtection="1">
      <alignment horizontal="center" vertical="center"/>
    </xf>
    <xf numFmtId="1" fontId="3" fillId="0" borderId="99" xfId="0" applyNumberFormat="1" applyFont="1" applyBorder="1" applyAlignment="1" applyProtection="1">
      <alignment horizontal="center" vertical="center"/>
    </xf>
    <xf numFmtId="164" fontId="4" fillId="0" borderId="71" xfId="0" applyNumberFormat="1" applyFont="1" applyBorder="1" applyAlignment="1" applyProtection="1">
      <alignment horizontal="center" vertical="center"/>
    </xf>
    <xf numFmtId="1" fontId="3" fillId="0" borderId="108" xfId="0" applyNumberFormat="1" applyFont="1" applyBorder="1" applyAlignment="1" applyProtection="1">
      <alignment horizontal="center" vertical="center"/>
    </xf>
    <xf numFmtId="164" fontId="4" fillId="0" borderId="11" xfId="0" applyNumberFormat="1" applyFont="1" applyBorder="1" applyAlignment="1" applyProtection="1">
      <alignment horizontal="center" vertical="center"/>
    </xf>
    <xf numFmtId="1" fontId="3" fillId="0" borderId="112" xfId="0" applyNumberFormat="1" applyFont="1" applyBorder="1" applyAlignment="1" applyProtection="1">
      <alignment horizontal="center" vertical="center"/>
    </xf>
    <xf numFmtId="164" fontId="33" fillId="0" borderId="98" xfId="0" applyNumberFormat="1" applyFont="1" applyBorder="1" applyAlignment="1" applyProtection="1">
      <alignment horizontal="center" vertical="center"/>
    </xf>
    <xf numFmtId="1" fontId="33" fillId="0" borderId="99" xfId="0" applyNumberFormat="1" applyFont="1" applyBorder="1" applyAlignment="1" applyProtection="1">
      <alignment horizontal="center" vertical="center"/>
    </xf>
    <xf numFmtId="0" fontId="34" fillId="0" borderId="68" xfId="0" applyFont="1" applyBorder="1" applyAlignment="1">
      <alignment horizontal="center" vertical="center"/>
    </xf>
    <xf numFmtId="0" fontId="34" fillId="0" borderId="66" xfId="0" applyFont="1" applyBorder="1" applyAlignment="1">
      <alignment horizontal="center" vertical="center"/>
    </xf>
    <xf numFmtId="0" fontId="36" fillId="0" borderId="99" xfId="0" applyFont="1" applyBorder="1" applyAlignment="1" applyProtection="1">
      <alignment horizontal="center" vertical="center" wrapText="1"/>
    </xf>
    <xf numFmtId="164" fontId="33" fillId="0" borderId="71" xfId="0" applyNumberFormat="1" applyFont="1" applyBorder="1" applyAlignment="1" applyProtection="1">
      <alignment horizontal="center" vertical="center"/>
    </xf>
    <xf numFmtId="1" fontId="33" fillId="0" borderId="108" xfId="0" applyNumberFormat="1" applyFont="1" applyBorder="1" applyAlignment="1" applyProtection="1">
      <alignment horizontal="center" vertical="center"/>
    </xf>
    <xf numFmtId="164" fontId="33" fillId="0" borderId="114" xfId="0" applyNumberFormat="1" applyFont="1" applyBorder="1" applyAlignment="1" applyProtection="1">
      <alignment horizontal="center" vertical="center"/>
    </xf>
    <xf numFmtId="1" fontId="33" fillId="0" borderId="116" xfId="0" applyNumberFormat="1" applyFont="1" applyBorder="1" applyAlignment="1" applyProtection="1">
      <alignment horizontal="center" vertical="center"/>
    </xf>
    <xf numFmtId="164" fontId="33" fillId="0" borderId="117" xfId="0" applyNumberFormat="1" applyFont="1" applyBorder="1" applyAlignment="1" applyProtection="1">
      <alignment horizontal="center" vertical="center"/>
    </xf>
    <xf numFmtId="1" fontId="33" fillId="0" borderId="118" xfId="0" applyNumberFormat="1" applyFont="1" applyBorder="1" applyAlignment="1" applyProtection="1">
      <alignment horizontal="center" vertical="center"/>
    </xf>
    <xf numFmtId="2" fontId="32" fillId="0" borderId="62" xfId="0" applyNumberFormat="1" applyFont="1" applyBorder="1" applyAlignment="1" applyProtection="1">
      <alignment horizontal="center" vertical="center"/>
    </xf>
    <xf numFmtId="1" fontId="32" fillId="0" borderId="54" xfId="0" applyNumberFormat="1" applyFont="1" applyBorder="1" applyAlignment="1" applyProtection="1">
      <alignment horizontal="center" vertical="center"/>
    </xf>
    <xf numFmtId="2" fontId="32" fillId="0" borderId="28" xfId="0" applyNumberFormat="1" applyFont="1" applyBorder="1" applyAlignment="1" applyProtection="1">
      <alignment horizontal="center" vertical="center"/>
    </xf>
    <xf numFmtId="1" fontId="32" fillId="0" borderId="29" xfId="0" applyNumberFormat="1" applyFont="1" applyBorder="1" applyAlignment="1" applyProtection="1">
      <alignment horizontal="center" vertical="center"/>
    </xf>
    <xf numFmtId="2" fontId="32" fillId="0" borderId="79" xfId="0" applyNumberFormat="1" applyFont="1" applyBorder="1" applyAlignment="1" applyProtection="1">
      <alignment horizontal="center" vertical="center"/>
    </xf>
    <xf numFmtId="1" fontId="32" fillId="0" borderId="80" xfId="0" applyNumberFormat="1" applyFont="1" applyBorder="1" applyAlignment="1" applyProtection="1">
      <alignment horizontal="center" vertical="center"/>
    </xf>
    <xf numFmtId="2" fontId="4" fillId="0" borderId="123" xfId="0" applyNumberFormat="1" applyFont="1" applyBorder="1" applyAlignment="1" applyProtection="1">
      <alignment horizontal="center" vertical="center"/>
    </xf>
  </cellXfs>
  <cellStyles count="2">
    <cellStyle name="Normální" xfId="0" builtinId="0"/>
    <cellStyle name="Vysvětlující text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topLeftCell="A12" zoomScaleNormal="100" workbookViewId="0">
      <selection activeCell="G79" sqref="G79"/>
    </sheetView>
  </sheetViews>
  <sheetFormatPr defaultRowHeight="15" x14ac:dyDescent="0.25"/>
  <cols>
    <col min="1" max="1" width="19" customWidth="1"/>
    <col min="2" max="2" width="15.5703125" customWidth="1"/>
    <col min="3" max="3" width="6.28515625" customWidth="1"/>
    <col min="4" max="4" width="6.85546875" customWidth="1"/>
    <col min="5" max="5" width="8.7109375" customWidth="1"/>
    <col min="6" max="6" width="6.140625" customWidth="1"/>
    <col min="7" max="8" width="6.28515625" customWidth="1"/>
    <col min="9" max="9" width="6.85546875" customWidth="1"/>
    <col min="10" max="10" width="6.140625" customWidth="1"/>
    <col min="11" max="11" width="5.7109375" customWidth="1"/>
    <col min="12" max="14" width="8.7109375" customWidth="1"/>
    <col min="15" max="15" width="7.85546875" customWidth="1"/>
    <col min="16" max="1025" width="8.7109375" customWidth="1"/>
  </cols>
  <sheetData>
    <row r="1" spans="1:15" ht="37.5" customHeight="1" x14ac:dyDescent="0.25">
      <c r="A1" s="279" t="s">
        <v>0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</row>
    <row r="2" spans="1:15" ht="5.25" customHeight="1" x14ac:dyDescent="0.25">
      <c r="C2" s="1"/>
    </row>
    <row r="3" spans="1:15" ht="17.25" customHeight="1" x14ac:dyDescent="0.25">
      <c r="A3" s="280" t="s">
        <v>1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"/>
      <c r="M3" s="2"/>
      <c r="N3" s="2"/>
      <c r="O3" s="2"/>
    </row>
    <row r="4" spans="1:15" ht="18" customHeight="1" x14ac:dyDescent="0.25">
      <c r="A4" s="280" t="s">
        <v>2</v>
      </c>
      <c r="B4" s="280"/>
      <c r="C4" s="280"/>
      <c r="D4" s="3"/>
      <c r="L4" s="3"/>
      <c r="M4" s="3"/>
      <c r="N4" s="3"/>
      <c r="O4" s="3"/>
    </row>
    <row r="5" spans="1:15" ht="18" customHeight="1" x14ac:dyDescent="0.25">
      <c r="A5" s="281" t="s">
        <v>3</v>
      </c>
      <c r="B5" s="281"/>
      <c r="C5" s="281"/>
      <c r="D5" s="3"/>
      <c r="E5" s="3"/>
      <c r="F5" s="3"/>
      <c r="G5" s="3"/>
      <c r="H5" s="3"/>
      <c r="I5" s="3"/>
      <c r="J5" s="3"/>
      <c r="K5" s="3"/>
      <c r="L5" s="2"/>
      <c r="M5" s="2"/>
      <c r="N5" s="2"/>
      <c r="O5" s="2"/>
    </row>
    <row r="6" spans="1:15" ht="16.5" customHeight="1" thickBot="1" x14ac:dyDescent="0.3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2"/>
      <c r="M6" s="2"/>
      <c r="N6" s="2"/>
      <c r="O6" s="2"/>
    </row>
    <row r="7" spans="1:15" ht="14.1" customHeight="1" thickTop="1" thickBot="1" x14ac:dyDescent="0.3">
      <c r="A7" s="4" t="s">
        <v>4</v>
      </c>
      <c r="B7" s="5" t="s">
        <v>5</v>
      </c>
      <c r="C7" s="6" t="s">
        <v>6</v>
      </c>
      <c r="D7" s="282" t="s">
        <v>7</v>
      </c>
      <c r="E7" s="282"/>
      <c r="F7" s="7" t="s">
        <v>8</v>
      </c>
      <c r="G7" s="8"/>
      <c r="H7" s="282" t="s">
        <v>9</v>
      </c>
      <c r="I7" s="282"/>
      <c r="J7" s="282" t="s">
        <v>10</v>
      </c>
      <c r="K7" s="282"/>
      <c r="L7" s="9" t="s">
        <v>11</v>
      </c>
      <c r="M7" s="10" t="s">
        <v>12</v>
      </c>
      <c r="N7" s="11" t="s">
        <v>13</v>
      </c>
      <c r="O7" s="283" t="s">
        <v>14</v>
      </c>
    </row>
    <row r="8" spans="1:15" ht="15.75" customHeight="1" thickTop="1" thickBot="1" x14ac:dyDescent="0.3">
      <c r="A8" s="12"/>
      <c r="B8" s="13" t="s">
        <v>15</v>
      </c>
      <c r="C8" s="14" t="s">
        <v>16</v>
      </c>
      <c r="D8" s="15" t="s">
        <v>17</v>
      </c>
      <c r="E8" s="16" t="s">
        <v>18</v>
      </c>
      <c r="F8" s="17" t="s">
        <v>17</v>
      </c>
      <c r="G8" s="18" t="s">
        <v>18</v>
      </c>
      <c r="H8" s="19" t="s">
        <v>17</v>
      </c>
      <c r="I8" s="20" t="s">
        <v>18</v>
      </c>
      <c r="J8" s="17" t="s">
        <v>17</v>
      </c>
      <c r="K8" s="21" t="s">
        <v>18</v>
      </c>
      <c r="L8" s="22" t="s">
        <v>19</v>
      </c>
      <c r="M8" s="23" t="s">
        <v>19</v>
      </c>
      <c r="N8" s="24" t="s">
        <v>20</v>
      </c>
      <c r="O8" s="283"/>
    </row>
    <row r="9" spans="1:15" ht="15.75" customHeight="1" thickBot="1" x14ac:dyDescent="0.3">
      <c r="A9" s="25" t="s">
        <v>21</v>
      </c>
      <c r="B9" s="26" t="s">
        <v>137</v>
      </c>
      <c r="C9" s="27">
        <v>0</v>
      </c>
      <c r="D9" s="28">
        <v>4.2</v>
      </c>
      <c r="E9" s="29">
        <f t="shared" ref="E9:E40" si="0">IF(D9&gt;10.1,0,(IF(D9=0,0,(10.1-D9)*10)))</f>
        <v>58.999999999999993</v>
      </c>
      <c r="F9" s="30">
        <v>670</v>
      </c>
      <c r="G9" s="31">
        <f t="shared" ref="G9:G40" si="1">IF(F9&lt;=420,0,IF(F9=430,1,(F9-430)/5+1))</f>
        <v>49</v>
      </c>
      <c r="H9" s="32">
        <v>830</v>
      </c>
      <c r="I9" s="33">
        <f t="shared" ref="I9:I40" si="2">IF(H9&gt;500,(H9-500)/10*1,0)</f>
        <v>33</v>
      </c>
      <c r="J9" s="34">
        <v>37</v>
      </c>
      <c r="K9" s="35">
        <f t="shared" ref="K9:K40" si="3">J9*1</f>
        <v>37</v>
      </c>
      <c r="L9" s="36">
        <f t="shared" ref="L9:L40" si="4">SUM(K9,I9,G9,E9)</f>
        <v>178</v>
      </c>
      <c r="M9" s="37">
        <f t="shared" ref="M9:M40" si="5">RANK(L9,L$9:L$74)</f>
        <v>12</v>
      </c>
      <c r="N9" s="275">
        <f>SUM(L9:L12)-MIN(L9:L12)</f>
        <v>600</v>
      </c>
      <c r="O9" s="274">
        <f>RANK(N9,N$9:N$74)</f>
        <v>1</v>
      </c>
    </row>
    <row r="10" spans="1:15" ht="15.75" customHeight="1" thickBot="1" x14ac:dyDescent="0.3">
      <c r="A10" s="38"/>
      <c r="B10" s="39" t="s">
        <v>138</v>
      </c>
      <c r="C10" s="40">
        <v>2</v>
      </c>
      <c r="D10" s="41">
        <v>3.6</v>
      </c>
      <c r="E10" s="42">
        <f t="shared" si="0"/>
        <v>65</v>
      </c>
      <c r="F10" s="43">
        <v>660</v>
      </c>
      <c r="G10" s="44">
        <f t="shared" si="1"/>
        <v>47</v>
      </c>
      <c r="H10" s="45">
        <v>910</v>
      </c>
      <c r="I10" s="46">
        <f t="shared" si="2"/>
        <v>41</v>
      </c>
      <c r="J10" s="45">
        <v>48</v>
      </c>
      <c r="K10" s="47">
        <f t="shared" si="3"/>
        <v>48</v>
      </c>
      <c r="L10" s="36">
        <f t="shared" si="4"/>
        <v>201</v>
      </c>
      <c r="M10" s="48">
        <f t="shared" si="5"/>
        <v>4</v>
      </c>
      <c r="N10" s="275"/>
      <c r="O10" s="274"/>
    </row>
    <row r="11" spans="1:15" ht="15.75" customHeight="1" thickBot="1" x14ac:dyDescent="0.3">
      <c r="A11" s="49"/>
      <c r="B11" s="39" t="s">
        <v>139</v>
      </c>
      <c r="C11" s="40">
        <v>3</v>
      </c>
      <c r="D11" s="41">
        <v>3.8</v>
      </c>
      <c r="E11" s="42">
        <f t="shared" si="0"/>
        <v>63</v>
      </c>
      <c r="F11" s="43">
        <v>670</v>
      </c>
      <c r="G11" s="44">
        <f t="shared" si="1"/>
        <v>49</v>
      </c>
      <c r="H11" s="45">
        <v>900</v>
      </c>
      <c r="I11" s="46">
        <f t="shared" si="2"/>
        <v>40</v>
      </c>
      <c r="J11" s="50">
        <v>57</v>
      </c>
      <c r="K11" s="47">
        <f t="shared" si="3"/>
        <v>57</v>
      </c>
      <c r="L11" s="36">
        <f t="shared" si="4"/>
        <v>209</v>
      </c>
      <c r="M11" s="48">
        <f t="shared" si="5"/>
        <v>2</v>
      </c>
      <c r="N11" s="275"/>
      <c r="O11" s="274"/>
    </row>
    <row r="12" spans="1:15" ht="15.75" customHeight="1" thickBot="1" x14ac:dyDescent="0.3">
      <c r="A12" s="51"/>
      <c r="B12" s="52" t="s">
        <v>140</v>
      </c>
      <c r="C12" s="53">
        <v>2</v>
      </c>
      <c r="D12" s="54">
        <v>3.5</v>
      </c>
      <c r="E12" s="55">
        <f t="shared" si="0"/>
        <v>66</v>
      </c>
      <c r="F12" s="56">
        <v>660</v>
      </c>
      <c r="G12" s="57">
        <f t="shared" si="1"/>
        <v>47</v>
      </c>
      <c r="H12" s="58">
        <v>820</v>
      </c>
      <c r="I12" s="59">
        <f t="shared" si="2"/>
        <v>32</v>
      </c>
      <c r="J12" s="60">
        <v>45</v>
      </c>
      <c r="K12" s="61">
        <f t="shared" si="3"/>
        <v>45</v>
      </c>
      <c r="L12" s="62">
        <f t="shared" si="4"/>
        <v>190</v>
      </c>
      <c r="M12" s="63">
        <f t="shared" si="5"/>
        <v>9</v>
      </c>
      <c r="N12" s="275"/>
      <c r="O12" s="274"/>
    </row>
    <row r="13" spans="1:15" ht="15.75" hidden="1" customHeight="1" thickBot="1" x14ac:dyDescent="0.3">
      <c r="A13" s="64"/>
      <c r="B13" s="26"/>
      <c r="C13" s="27"/>
      <c r="D13" s="28"/>
      <c r="E13" s="29">
        <f t="shared" si="0"/>
        <v>0</v>
      </c>
      <c r="F13" s="32"/>
      <c r="G13" s="31">
        <f t="shared" si="1"/>
        <v>0</v>
      </c>
      <c r="H13" s="32"/>
      <c r="I13" s="33">
        <f t="shared" si="2"/>
        <v>0</v>
      </c>
      <c r="J13" s="34"/>
      <c r="K13" s="35">
        <f t="shared" si="3"/>
        <v>0</v>
      </c>
      <c r="L13" s="65">
        <f t="shared" si="4"/>
        <v>0</v>
      </c>
      <c r="M13" s="37">
        <f t="shared" si="5"/>
        <v>28</v>
      </c>
      <c r="N13" s="275">
        <f>SUM(L13:L16)-MIN(L13:L16)</f>
        <v>0</v>
      </c>
      <c r="O13" s="274">
        <f>RANK(N13,N$9:N$74)</f>
        <v>9</v>
      </c>
    </row>
    <row r="14" spans="1:15" ht="15.75" hidden="1" customHeight="1" thickBot="1" x14ac:dyDescent="0.3">
      <c r="A14" s="66"/>
      <c r="B14" s="39"/>
      <c r="C14" s="40"/>
      <c r="D14" s="41"/>
      <c r="E14" s="42">
        <f t="shared" si="0"/>
        <v>0</v>
      </c>
      <c r="F14" s="45"/>
      <c r="G14" s="44">
        <f t="shared" si="1"/>
        <v>0</v>
      </c>
      <c r="H14" s="45"/>
      <c r="I14" s="46">
        <f t="shared" si="2"/>
        <v>0</v>
      </c>
      <c r="J14" s="50"/>
      <c r="K14" s="47">
        <f t="shared" si="3"/>
        <v>0</v>
      </c>
      <c r="L14" s="36">
        <f t="shared" si="4"/>
        <v>0</v>
      </c>
      <c r="M14" s="48">
        <f t="shared" si="5"/>
        <v>28</v>
      </c>
      <c r="N14" s="275"/>
      <c r="O14" s="274"/>
    </row>
    <row r="15" spans="1:15" ht="15.75" hidden="1" customHeight="1" thickBot="1" x14ac:dyDescent="0.3">
      <c r="A15" s="67"/>
      <c r="B15" s="39"/>
      <c r="C15" s="40"/>
      <c r="D15" s="41"/>
      <c r="E15" s="42">
        <f t="shared" si="0"/>
        <v>0</v>
      </c>
      <c r="F15" s="45"/>
      <c r="G15" s="44">
        <f t="shared" si="1"/>
        <v>0</v>
      </c>
      <c r="H15" s="45"/>
      <c r="I15" s="46">
        <f t="shared" si="2"/>
        <v>0</v>
      </c>
      <c r="J15" s="50"/>
      <c r="K15" s="47">
        <f t="shared" si="3"/>
        <v>0</v>
      </c>
      <c r="L15" s="36">
        <f t="shared" si="4"/>
        <v>0</v>
      </c>
      <c r="M15" s="48">
        <f t="shared" si="5"/>
        <v>28</v>
      </c>
      <c r="N15" s="275"/>
      <c r="O15" s="274"/>
    </row>
    <row r="16" spans="1:15" ht="15.75" hidden="1" customHeight="1" thickBot="1" x14ac:dyDescent="0.3">
      <c r="A16" s="68"/>
      <c r="B16" s="52"/>
      <c r="C16" s="53"/>
      <c r="D16" s="54"/>
      <c r="E16" s="55">
        <f t="shared" si="0"/>
        <v>0</v>
      </c>
      <c r="F16" s="58"/>
      <c r="G16" s="57">
        <f t="shared" si="1"/>
        <v>0</v>
      </c>
      <c r="H16" s="58"/>
      <c r="I16" s="59">
        <f t="shared" si="2"/>
        <v>0</v>
      </c>
      <c r="J16" s="60"/>
      <c r="K16" s="61">
        <f t="shared" si="3"/>
        <v>0</v>
      </c>
      <c r="L16" s="62">
        <f t="shared" si="4"/>
        <v>0</v>
      </c>
      <c r="M16" s="63">
        <f t="shared" si="5"/>
        <v>28</v>
      </c>
      <c r="N16" s="275"/>
      <c r="O16" s="274"/>
    </row>
    <row r="17" spans="1:15" ht="15.75" hidden="1" customHeight="1" thickBot="1" x14ac:dyDescent="0.3">
      <c r="A17" s="69"/>
      <c r="B17" s="70"/>
      <c r="C17" s="27"/>
      <c r="D17" s="28"/>
      <c r="E17" s="71">
        <f t="shared" si="0"/>
        <v>0</v>
      </c>
      <c r="F17" s="32"/>
      <c r="G17" s="31">
        <f t="shared" si="1"/>
        <v>0</v>
      </c>
      <c r="H17" s="30"/>
      <c r="I17" s="33">
        <f t="shared" si="2"/>
        <v>0</v>
      </c>
      <c r="J17" s="32"/>
      <c r="K17" s="35">
        <f t="shared" si="3"/>
        <v>0</v>
      </c>
      <c r="L17" s="65">
        <f t="shared" si="4"/>
        <v>0</v>
      </c>
      <c r="M17" s="37">
        <f t="shared" si="5"/>
        <v>28</v>
      </c>
      <c r="N17" s="278">
        <f>SUM(L17:L20)-MIN(L17:L20)</f>
        <v>0</v>
      </c>
      <c r="O17" s="271">
        <f>RANK(N17,N$9:N$74)</f>
        <v>9</v>
      </c>
    </row>
    <row r="18" spans="1:15" ht="15.75" hidden="1" customHeight="1" thickBot="1" x14ac:dyDescent="0.3">
      <c r="A18" s="72"/>
      <c r="B18" s="73"/>
      <c r="C18" s="40"/>
      <c r="D18" s="41"/>
      <c r="E18" s="74">
        <f t="shared" si="0"/>
        <v>0</v>
      </c>
      <c r="F18" s="45"/>
      <c r="G18" s="44">
        <f t="shared" si="1"/>
        <v>0</v>
      </c>
      <c r="H18" s="43"/>
      <c r="I18" s="46">
        <f t="shared" si="2"/>
        <v>0</v>
      </c>
      <c r="J18" s="45"/>
      <c r="K18" s="47">
        <f t="shared" si="3"/>
        <v>0</v>
      </c>
      <c r="L18" s="36">
        <f t="shared" si="4"/>
        <v>0</v>
      </c>
      <c r="M18" s="48">
        <f t="shared" si="5"/>
        <v>28</v>
      </c>
      <c r="N18" s="278"/>
      <c r="O18" s="271"/>
    </row>
    <row r="19" spans="1:15" ht="15.75" hidden="1" customHeight="1" thickBot="1" x14ac:dyDescent="0.3">
      <c r="A19" s="72"/>
      <c r="B19" s="73"/>
      <c r="C19" s="40"/>
      <c r="D19" s="41"/>
      <c r="E19" s="74">
        <f t="shared" si="0"/>
        <v>0</v>
      </c>
      <c r="F19" s="45"/>
      <c r="G19" s="44">
        <f t="shared" si="1"/>
        <v>0</v>
      </c>
      <c r="H19" s="43"/>
      <c r="I19" s="46">
        <f t="shared" si="2"/>
        <v>0</v>
      </c>
      <c r="J19" s="45"/>
      <c r="K19" s="47">
        <f t="shared" si="3"/>
        <v>0</v>
      </c>
      <c r="L19" s="36">
        <f t="shared" si="4"/>
        <v>0</v>
      </c>
      <c r="M19" s="48">
        <f t="shared" si="5"/>
        <v>28</v>
      </c>
      <c r="N19" s="278"/>
      <c r="O19" s="271"/>
    </row>
    <row r="20" spans="1:15" ht="15.75" hidden="1" customHeight="1" thickBot="1" x14ac:dyDescent="0.3">
      <c r="A20" s="75"/>
      <c r="B20" s="76"/>
      <c r="C20" s="53"/>
      <c r="D20" s="54"/>
      <c r="E20" s="77">
        <f t="shared" si="0"/>
        <v>0</v>
      </c>
      <c r="F20" s="58"/>
      <c r="G20" s="57">
        <f t="shared" si="1"/>
        <v>0</v>
      </c>
      <c r="H20" s="56"/>
      <c r="I20" s="59">
        <f t="shared" si="2"/>
        <v>0</v>
      </c>
      <c r="J20" s="58"/>
      <c r="K20" s="61">
        <f t="shared" si="3"/>
        <v>0</v>
      </c>
      <c r="L20" s="62">
        <f t="shared" si="4"/>
        <v>0</v>
      </c>
      <c r="M20" s="63">
        <f t="shared" si="5"/>
        <v>28</v>
      </c>
      <c r="N20" s="278"/>
      <c r="O20" s="271"/>
    </row>
    <row r="21" spans="1:15" ht="15.75" customHeight="1" thickBot="1" x14ac:dyDescent="0.3">
      <c r="A21" s="78" t="s">
        <v>22</v>
      </c>
      <c r="B21" s="26" t="s">
        <v>142</v>
      </c>
      <c r="C21" s="27">
        <v>1</v>
      </c>
      <c r="D21" s="28">
        <v>5.2</v>
      </c>
      <c r="E21" s="29">
        <f t="shared" si="0"/>
        <v>48.999999999999993</v>
      </c>
      <c r="F21" s="32">
        <v>660</v>
      </c>
      <c r="G21" s="31">
        <f t="shared" si="1"/>
        <v>47</v>
      </c>
      <c r="H21" s="32">
        <v>740</v>
      </c>
      <c r="I21" s="33">
        <f t="shared" si="2"/>
        <v>24</v>
      </c>
      <c r="J21" s="34">
        <v>51</v>
      </c>
      <c r="K21" s="35">
        <f t="shared" si="3"/>
        <v>51</v>
      </c>
      <c r="L21" s="65">
        <f t="shared" si="4"/>
        <v>171</v>
      </c>
      <c r="M21" s="37">
        <f t="shared" si="5"/>
        <v>15</v>
      </c>
      <c r="N21" s="270">
        <f>SUM(L21:L24)-MIN(L21:L24)</f>
        <v>546</v>
      </c>
      <c r="O21" s="274">
        <f>RANK(N21,N$9:N$74)</f>
        <v>3</v>
      </c>
    </row>
    <row r="22" spans="1:15" ht="15.75" customHeight="1" thickBot="1" x14ac:dyDescent="0.3">
      <c r="A22" s="79"/>
      <c r="B22" s="39" t="s">
        <v>162</v>
      </c>
      <c r="C22" s="40">
        <v>2</v>
      </c>
      <c r="D22" s="41">
        <v>3.7</v>
      </c>
      <c r="E22" s="42">
        <f t="shared" si="0"/>
        <v>63.999999999999993</v>
      </c>
      <c r="F22" s="45">
        <v>630</v>
      </c>
      <c r="G22" s="44">
        <f t="shared" si="1"/>
        <v>41</v>
      </c>
      <c r="H22" s="45">
        <v>710</v>
      </c>
      <c r="I22" s="46">
        <f t="shared" si="2"/>
        <v>21</v>
      </c>
      <c r="J22" s="50">
        <v>49</v>
      </c>
      <c r="K22" s="47">
        <f t="shared" si="3"/>
        <v>49</v>
      </c>
      <c r="L22" s="36">
        <f t="shared" si="4"/>
        <v>175</v>
      </c>
      <c r="M22" s="48">
        <f t="shared" si="5"/>
        <v>14</v>
      </c>
      <c r="N22" s="270"/>
      <c r="O22" s="274"/>
    </row>
    <row r="23" spans="1:15" ht="15.75" customHeight="1" thickBot="1" x14ac:dyDescent="0.3">
      <c r="A23" s="67"/>
      <c r="B23" s="39" t="s">
        <v>163</v>
      </c>
      <c r="C23" s="40">
        <v>2</v>
      </c>
      <c r="D23" s="41">
        <v>4.9000000000000004</v>
      </c>
      <c r="E23" s="42">
        <f t="shared" si="0"/>
        <v>51.999999999999993</v>
      </c>
      <c r="F23" s="45">
        <v>660</v>
      </c>
      <c r="G23" s="44">
        <f t="shared" si="1"/>
        <v>47</v>
      </c>
      <c r="H23" s="45">
        <v>890</v>
      </c>
      <c r="I23" s="46">
        <f t="shared" si="2"/>
        <v>39</v>
      </c>
      <c r="J23" s="50">
        <v>62</v>
      </c>
      <c r="K23" s="47">
        <f t="shared" si="3"/>
        <v>62</v>
      </c>
      <c r="L23" s="36">
        <f t="shared" si="4"/>
        <v>200</v>
      </c>
      <c r="M23" s="48">
        <f t="shared" si="5"/>
        <v>5</v>
      </c>
      <c r="N23" s="270"/>
      <c r="O23" s="274"/>
    </row>
    <row r="24" spans="1:15" ht="15.75" customHeight="1" thickBot="1" x14ac:dyDescent="0.3">
      <c r="A24" s="68"/>
      <c r="B24" s="52"/>
      <c r="C24" s="53"/>
      <c r="D24" s="54"/>
      <c r="E24" s="55">
        <f t="shared" si="0"/>
        <v>0</v>
      </c>
      <c r="F24" s="58"/>
      <c r="G24" s="57">
        <f t="shared" si="1"/>
        <v>0</v>
      </c>
      <c r="H24" s="58"/>
      <c r="I24" s="59">
        <f t="shared" si="2"/>
        <v>0</v>
      </c>
      <c r="J24" s="60"/>
      <c r="K24" s="61">
        <f t="shared" si="3"/>
        <v>0</v>
      </c>
      <c r="L24" s="62">
        <f t="shared" si="4"/>
        <v>0</v>
      </c>
      <c r="M24" s="63">
        <f t="shared" si="5"/>
        <v>28</v>
      </c>
      <c r="N24" s="270"/>
      <c r="O24" s="274"/>
    </row>
    <row r="25" spans="1:15" ht="15.75" customHeight="1" thickBot="1" x14ac:dyDescent="0.3">
      <c r="A25" s="25" t="s">
        <v>26</v>
      </c>
      <c r="B25" s="80" t="s">
        <v>164</v>
      </c>
      <c r="C25" s="27">
        <v>2</v>
      </c>
      <c r="D25" s="28">
        <v>4.4000000000000004</v>
      </c>
      <c r="E25" s="29">
        <f t="shared" si="0"/>
        <v>56.999999999999993</v>
      </c>
      <c r="F25" s="32">
        <v>550</v>
      </c>
      <c r="G25" s="31">
        <f t="shared" si="1"/>
        <v>25</v>
      </c>
      <c r="H25" s="32">
        <v>760</v>
      </c>
      <c r="I25" s="33">
        <f t="shared" si="2"/>
        <v>26</v>
      </c>
      <c r="J25" s="34">
        <v>53</v>
      </c>
      <c r="K25" s="35">
        <f t="shared" si="3"/>
        <v>53</v>
      </c>
      <c r="L25" s="36">
        <f t="shared" si="4"/>
        <v>161</v>
      </c>
      <c r="M25" s="37">
        <f t="shared" si="5"/>
        <v>17</v>
      </c>
      <c r="N25" s="275">
        <f>SUM(L25:L28)-MIN(L25:L28)</f>
        <v>481</v>
      </c>
      <c r="O25" s="271">
        <f>RANK(N25,N$9:N$74)</f>
        <v>6</v>
      </c>
    </row>
    <row r="26" spans="1:15" ht="15.75" customHeight="1" thickBot="1" x14ac:dyDescent="0.3">
      <c r="A26" s="49"/>
      <c r="B26" s="81" t="s">
        <v>165</v>
      </c>
      <c r="C26" s="40">
        <v>2</v>
      </c>
      <c r="D26" s="41">
        <v>3.8</v>
      </c>
      <c r="E26" s="42">
        <f t="shared" si="0"/>
        <v>63</v>
      </c>
      <c r="F26" s="45">
        <v>660</v>
      </c>
      <c r="G26" s="44">
        <f t="shared" si="1"/>
        <v>47</v>
      </c>
      <c r="H26" s="45">
        <v>820</v>
      </c>
      <c r="I26" s="46">
        <f t="shared" si="2"/>
        <v>32</v>
      </c>
      <c r="J26" s="50">
        <v>52</v>
      </c>
      <c r="K26" s="47">
        <f t="shared" si="3"/>
        <v>52</v>
      </c>
      <c r="L26" s="36">
        <f t="shared" si="4"/>
        <v>194</v>
      </c>
      <c r="M26" s="48">
        <f t="shared" si="5"/>
        <v>8</v>
      </c>
      <c r="N26" s="275"/>
      <c r="O26" s="271"/>
    </row>
    <row r="27" spans="1:15" ht="15.75" customHeight="1" thickBot="1" x14ac:dyDescent="0.3">
      <c r="A27" s="49"/>
      <c r="B27" s="81" t="s">
        <v>166</v>
      </c>
      <c r="C27" s="40">
        <v>3</v>
      </c>
      <c r="D27" s="41">
        <v>5.6</v>
      </c>
      <c r="E27" s="42">
        <f t="shared" si="0"/>
        <v>45</v>
      </c>
      <c r="F27" s="45">
        <v>560</v>
      </c>
      <c r="G27" s="44">
        <f t="shared" si="1"/>
        <v>27</v>
      </c>
      <c r="H27" s="45">
        <v>570</v>
      </c>
      <c r="I27" s="46">
        <f t="shared" si="2"/>
        <v>7</v>
      </c>
      <c r="J27" s="50">
        <v>47</v>
      </c>
      <c r="K27" s="47">
        <f t="shared" si="3"/>
        <v>47</v>
      </c>
      <c r="L27" s="36">
        <f t="shared" si="4"/>
        <v>126</v>
      </c>
      <c r="M27" s="48">
        <f t="shared" si="5"/>
        <v>23</v>
      </c>
      <c r="N27" s="275"/>
      <c r="O27" s="271"/>
    </row>
    <row r="28" spans="1:15" ht="15.75" customHeight="1" thickBot="1" x14ac:dyDescent="0.3">
      <c r="A28" s="51"/>
      <c r="B28" s="82"/>
      <c r="C28" s="53"/>
      <c r="D28" s="54"/>
      <c r="E28" s="55">
        <f t="shared" si="0"/>
        <v>0</v>
      </c>
      <c r="F28" s="58"/>
      <c r="G28" s="57">
        <f t="shared" si="1"/>
        <v>0</v>
      </c>
      <c r="H28" s="58"/>
      <c r="I28" s="59">
        <f t="shared" si="2"/>
        <v>0</v>
      </c>
      <c r="J28" s="60"/>
      <c r="K28" s="61">
        <f t="shared" si="3"/>
        <v>0</v>
      </c>
      <c r="L28" s="62">
        <f t="shared" si="4"/>
        <v>0</v>
      </c>
      <c r="M28" s="63">
        <f t="shared" si="5"/>
        <v>28</v>
      </c>
      <c r="N28" s="275"/>
      <c r="O28" s="271"/>
    </row>
    <row r="29" spans="1:15" ht="15.75" hidden="1" customHeight="1" x14ac:dyDescent="0.25">
      <c r="A29" s="64" t="s">
        <v>27</v>
      </c>
      <c r="B29" s="26" t="s">
        <v>28</v>
      </c>
      <c r="C29" s="27">
        <v>1999</v>
      </c>
      <c r="D29" s="28"/>
      <c r="E29" s="29">
        <f t="shared" si="0"/>
        <v>0</v>
      </c>
      <c r="F29" s="30"/>
      <c r="G29" s="31">
        <f t="shared" si="1"/>
        <v>0</v>
      </c>
      <c r="H29" s="32"/>
      <c r="I29" s="33">
        <f t="shared" si="2"/>
        <v>0</v>
      </c>
      <c r="J29" s="34"/>
      <c r="K29" s="35">
        <f t="shared" si="3"/>
        <v>0</v>
      </c>
      <c r="L29" s="83">
        <f t="shared" si="4"/>
        <v>0</v>
      </c>
      <c r="M29" s="37">
        <f t="shared" si="5"/>
        <v>28</v>
      </c>
      <c r="N29" s="270">
        <f>SUM(L29:L32)-MIN(L29:L32)</f>
        <v>0</v>
      </c>
      <c r="O29" s="271">
        <f>RANK(N29,N$9:N$74)</f>
        <v>9</v>
      </c>
    </row>
    <row r="30" spans="1:15" ht="15.75" hidden="1" customHeight="1" x14ac:dyDescent="0.25">
      <c r="A30" s="84"/>
      <c r="B30" s="39" t="s">
        <v>29</v>
      </c>
      <c r="C30" s="40">
        <v>1997</v>
      </c>
      <c r="D30" s="41"/>
      <c r="E30" s="42">
        <f t="shared" si="0"/>
        <v>0</v>
      </c>
      <c r="F30" s="43"/>
      <c r="G30" s="44">
        <f t="shared" si="1"/>
        <v>0</v>
      </c>
      <c r="H30" s="45"/>
      <c r="I30" s="46">
        <f t="shared" si="2"/>
        <v>0</v>
      </c>
      <c r="J30" s="50"/>
      <c r="K30" s="47">
        <f t="shared" si="3"/>
        <v>0</v>
      </c>
      <c r="L30" s="85">
        <f t="shared" si="4"/>
        <v>0</v>
      </c>
      <c r="M30" s="48">
        <f t="shared" si="5"/>
        <v>28</v>
      </c>
      <c r="N30" s="270"/>
      <c r="O30" s="271"/>
    </row>
    <row r="31" spans="1:15" ht="15.75" hidden="1" customHeight="1" x14ac:dyDescent="0.25">
      <c r="A31" s="67"/>
      <c r="B31" s="39" t="s">
        <v>30</v>
      </c>
      <c r="C31" s="40">
        <v>2001</v>
      </c>
      <c r="D31" s="41"/>
      <c r="E31" s="42">
        <f t="shared" si="0"/>
        <v>0</v>
      </c>
      <c r="F31" s="43"/>
      <c r="G31" s="44">
        <f t="shared" si="1"/>
        <v>0</v>
      </c>
      <c r="H31" s="45"/>
      <c r="I31" s="46">
        <f t="shared" si="2"/>
        <v>0</v>
      </c>
      <c r="J31" s="50"/>
      <c r="K31" s="47">
        <f t="shared" si="3"/>
        <v>0</v>
      </c>
      <c r="L31" s="85">
        <f t="shared" si="4"/>
        <v>0</v>
      </c>
      <c r="M31" s="48">
        <f t="shared" si="5"/>
        <v>28</v>
      </c>
      <c r="N31" s="270"/>
      <c r="O31" s="271"/>
    </row>
    <row r="32" spans="1:15" ht="15.75" hidden="1" customHeight="1" x14ac:dyDescent="0.25">
      <c r="A32" s="68"/>
      <c r="B32" s="52" t="s">
        <v>31</v>
      </c>
      <c r="C32" s="53">
        <v>1998</v>
      </c>
      <c r="D32" s="54"/>
      <c r="E32" s="55">
        <f t="shared" si="0"/>
        <v>0</v>
      </c>
      <c r="F32" s="56"/>
      <c r="G32" s="57">
        <f t="shared" si="1"/>
        <v>0</v>
      </c>
      <c r="H32" s="58"/>
      <c r="I32" s="59">
        <f t="shared" si="2"/>
        <v>0</v>
      </c>
      <c r="J32" s="60"/>
      <c r="K32" s="61">
        <f t="shared" si="3"/>
        <v>0</v>
      </c>
      <c r="L32" s="86">
        <f t="shared" si="4"/>
        <v>0</v>
      </c>
      <c r="M32" s="63">
        <f t="shared" si="5"/>
        <v>28</v>
      </c>
      <c r="N32" s="270"/>
      <c r="O32" s="271"/>
    </row>
    <row r="33" spans="1:15" ht="15.75" hidden="1" customHeight="1" x14ac:dyDescent="0.25">
      <c r="A33" s="64" t="s">
        <v>32</v>
      </c>
      <c r="B33" s="26" t="s">
        <v>33</v>
      </c>
      <c r="C33" s="27"/>
      <c r="D33" s="28"/>
      <c r="E33" s="29">
        <f t="shared" si="0"/>
        <v>0</v>
      </c>
      <c r="F33" s="32"/>
      <c r="G33" s="31">
        <f t="shared" si="1"/>
        <v>0</v>
      </c>
      <c r="H33" s="32"/>
      <c r="I33" s="33">
        <f t="shared" si="2"/>
        <v>0</v>
      </c>
      <c r="J33" s="34"/>
      <c r="K33" s="35">
        <f t="shared" si="3"/>
        <v>0</v>
      </c>
      <c r="L33" s="65">
        <f t="shared" si="4"/>
        <v>0</v>
      </c>
      <c r="M33" s="37">
        <f t="shared" si="5"/>
        <v>28</v>
      </c>
      <c r="N33" s="275">
        <f>SUM(L33:L36)-MIN(L33:L36)</f>
        <v>0</v>
      </c>
      <c r="O33" s="271">
        <f>RANK(N33,N$9:N$74)</f>
        <v>9</v>
      </c>
    </row>
    <row r="34" spans="1:15" ht="15.75" hidden="1" customHeight="1" x14ac:dyDescent="0.25">
      <c r="A34" s="84"/>
      <c r="B34" s="39" t="s">
        <v>34</v>
      </c>
      <c r="C34" s="40">
        <v>2001</v>
      </c>
      <c r="D34" s="41"/>
      <c r="E34" s="42">
        <f t="shared" si="0"/>
        <v>0</v>
      </c>
      <c r="F34" s="45"/>
      <c r="G34" s="44">
        <f t="shared" si="1"/>
        <v>0</v>
      </c>
      <c r="H34" s="45"/>
      <c r="I34" s="46">
        <f t="shared" si="2"/>
        <v>0</v>
      </c>
      <c r="J34" s="50"/>
      <c r="K34" s="47">
        <f t="shared" si="3"/>
        <v>0</v>
      </c>
      <c r="L34" s="36">
        <f t="shared" si="4"/>
        <v>0</v>
      </c>
      <c r="M34" s="48">
        <f t="shared" si="5"/>
        <v>28</v>
      </c>
      <c r="N34" s="275"/>
      <c r="O34" s="271"/>
    </row>
    <row r="35" spans="1:15" ht="15.75" hidden="1" customHeight="1" x14ac:dyDescent="0.25">
      <c r="A35" s="67"/>
      <c r="B35" s="39" t="s">
        <v>35</v>
      </c>
      <c r="C35" s="40">
        <v>1998</v>
      </c>
      <c r="D35" s="41"/>
      <c r="E35" s="42">
        <f t="shared" si="0"/>
        <v>0</v>
      </c>
      <c r="F35" s="45"/>
      <c r="G35" s="44">
        <f t="shared" si="1"/>
        <v>0</v>
      </c>
      <c r="H35" s="45"/>
      <c r="I35" s="46">
        <f t="shared" si="2"/>
        <v>0</v>
      </c>
      <c r="J35" s="50"/>
      <c r="K35" s="47">
        <f t="shared" si="3"/>
        <v>0</v>
      </c>
      <c r="L35" s="36">
        <f t="shared" si="4"/>
        <v>0</v>
      </c>
      <c r="M35" s="48">
        <f t="shared" si="5"/>
        <v>28</v>
      </c>
      <c r="N35" s="275"/>
      <c r="O35" s="271"/>
    </row>
    <row r="36" spans="1:15" ht="15.75" hidden="1" customHeight="1" x14ac:dyDescent="0.25">
      <c r="A36" s="51"/>
      <c r="B36" s="52"/>
      <c r="C36" s="53"/>
      <c r="D36" s="54"/>
      <c r="E36" s="55">
        <f t="shared" si="0"/>
        <v>0</v>
      </c>
      <c r="F36" s="58"/>
      <c r="G36" s="57">
        <f t="shared" si="1"/>
        <v>0</v>
      </c>
      <c r="H36" s="58"/>
      <c r="I36" s="59">
        <f t="shared" si="2"/>
        <v>0</v>
      </c>
      <c r="J36" s="60"/>
      <c r="K36" s="61">
        <f t="shared" si="3"/>
        <v>0</v>
      </c>
      <c r="L36" s="62">
        <f t="shared" si="4"/>
        <v>0</v>
      </c>
      <c r="M36" s="63">
        <f t="shared" si="5"/>
        <v>28</v>
      </c>
      <c r="N36" s="275"/>
      <c r="O36" s="271"/>
    </row>
    <row r="37" spans="1:15" ht="15.75" hidden="1" customHeight="1" x14ac:dyDescent="0.25">
      <c r="A37" s="25" t="s">
        <v>36</v>
      </c>
      <c r="B37" s="26" t="s">
        <v>37</v>
      </c>
      <c r="C37" s="27">
        <v>1998</v>
      </c>
      <c r="D37" s="28"/>
      <c r="E37" s="29">
        <f t="shared" si="0"/>
        <v>0</v>
      </c>
      <c r="F37" s="30"/>
      <c r="G37" s="31">
        <f t="shared" si="1"/>
        <v>0</v>
      </c>
      <c r="H37" s="32"/>
      <c r="I37" s="33">
        <f t="shared" si="2"/>
        <v>0</v>
      </c>
      <c r="J37" s="34"/>
      <c r="K37" s="35">
        <f t="shared" si="3"/>
        <v>0</v>
      </c>
      <c r="L37" s="65">
        <f t="shared" si="4"/>
        <v>0</v>
      </c>
      <c r="M37" s="37">
        <f t="shared" si="5"/>
        <v>28</v>
      </c>
      <c r="N37" s="270">
        <f>SUM(L37:L40)-MIN(L37:L40)</f>
        <v>0</v>
      </c>
      <c r="O37" s="271">
        <f>RANK(N37,N$9:N$74)</f>
        <v>9</v>
      </c>
    </row>
    <row r="38" spans="1:15" ht="15.75" hidden="1" customHeight="1" x14ac:dyDescent="0.25">
      <c r="A38" s="49"/>
      <c r="B38" s="39" t="s">
        <v>38</v>
      </c>
      <c r="C38" s="40">
        <v>1999</v>
      </c>
      <c r="D38" s="41"/>
      <c r="E38" s="42">
        <f t="shared" si="0"/>
        <v>0</v>
      </c>
      <c r="F38" s="43"/>
      <c r="G38" s="44">
        <f t="shared" si="1"/>
        <v>0</v>
      </c>
      <c r="H38" s="45"/>
      <c r="I38" s="46">
        <f t="shared" si="2"/>
        <v>0</v>
      </c>
      <c r="J38" s="45"/>
      <c r="K38" s="47">
        <f t="shared" si="3"/>
        <v>0</v>
      </c>
      <c r="L38" s="36">
        <f t="shared" si="4"/>
        <v>0</v>
      </c>
      <c r="M38" s="48">
        <f t="shared" si="5"/>
        <v>28</v>
      </c>
      <c r="N38" s="270"/>
      <c r="O38" s="271"/>
    </row>
    <row r="39" spans="1:15" ht="15.75" hidden="1" customHeight="1" x14ac:dyDescent="0.25">
      <c r="A39" s="49"/>
      <c r="B39" s="39" t="s">
        <v>39</v>
      </c>
      <c r="C39" s="40">
        <v>2000</v>
      </c>
      <c r="D39" s="41"/>
      <c r="E39" s="42">
        <f t="shared" si="0"/>
        <v>0</v>
      </c>
      <c r="F39" s="43"/>
      <c r="G39" s="44">
        <f t="shared" si="1"/>
        <v>0</v>
      </c>
      <c r="H39" s="45"/>
      <c r="I39" s="46">
        <f t="shared" si="2"/>
        <v>0</v>
      </c>
      <c r="J39" s="50"/>
      <c r="K39" s="47">
        <f t="shared" si="3"/>
        <v>0</v>
      </c>
      <c r="L39" s="36">
        <f t="shared" si="4"/>
        <v>0</v>
      </c>
      <c r="M39" s="48">
        <f t="shared" si="5"/>
        <v>28</v>
      </c>
      <c r="N39" s="270"/>
      <c r="O39" s="271"/>
    </row>
    <row r="40" spans="1:15" ht="15.75" hidden="1" customHeight="1" x14ac:dyDescent="0.25">
      <c r="A40" s="51"/>
      <c r="B40" s="52" t="s">
        <v>40</v>
      </c>
      <c r="C40" s="53">
        <v>1999</v>
      </c>
      <c r="D40" s="54"/>
      <c r="E40" s="55">
        <f t="shared" si="0"/>
        <v>0</v>
      </c>
      <c r="F40" s="56"/>
      <c r="G40" s="57">
        <f t="shared" si="1"/>
        <v>0</v>
      </c>
      <c r="H40" s="58"/>
      <c r="I40" s="59">
        <f t="shared" si="2"/>
        <v>0</v>
      </c>
      <c r="J40" s="60"/>
      <c r="K40" s="61">
        <f t="shared" si="3"/>
        <v>0</v>
      </c>
      <c r="L40" s="62">
        <f t="shared" si="4"/>
        <v>0</v>
      </c>
      <c r="M40" s="63">
        <f t="shared" si="5"/>
        <v>28</v>
      </c>
      <c r="N40" s="270"/>
      <c r="O40" s="271"/>
    </row>
    <row r="41" spans="1:15" ht="14.1" hidden="1" customHeight="1" x14ac:dyDescent="0.25">
      <c r="A41" s="87" t="s">
        <v>4</v>
      </c>
      <c r="B41" s="88" t="s">
        <v>5</v>
      </c>
      <c r="C41" s="89" t="s">
        <v>6</v>
      </c>
      <c r="D41" s="276" t="s">
        <v>7</v>
      </c>
      <c r="E41" s="276"/>
      <c r="F41" s="90"/>
      <c r="G41" s="91"/>
      <c r="H41" s="276"/>
      <c r="I41" s="276"/>
      <c r="J41" s="90"/>
      <c r="K41" s="91"/>
      <c r="L41" s="92" t="s">
        <v>11</v>
      </c>
      <c r="M41" s="92" t="s">
        <v>12</v>
      </c>
      <c r="N41" s="93" t="s">
        <v>13</v>
      </c>
      <c r="O41" s="277" t="s">
        <v>14</v>
      </c>
    </row>
    <row r="42" spans="1:15" ht="15.75" hidden="1" thickBot="1" x14ac:dyDescent="0.3">
      <c r="A42" s="94"/>
      <c r="B42" s="95" t="s">
        <v>15</v>
      </c>
      <c r="C42" s="96" t="s">
        <v>16</v>
      </c>
      <c r="D42" s="97" t="s">
        <v>17</v>
      </c>
      <c r="E42" s="98" t="s">
        <v>18</v>
      </c>
      <c r="F42" s="99"/>
      <c r="G42" s="100" t="s">
        <v>18</v>
      </c>
      <c r="H42" s="101"/>
      <c r="I42" s="102" t="s">
        <v>18</v>
      </c>
      <c r="J42" s="99"/>
      <c r="K42" s="103" t="s">
        <v>18</v>
      </c>
      <c r="L42" s="104" t="s">
        <v>19</v>
      </c>
      <c r="M42" s="105" t="s">
        <v>19</v>
      </c>
      <c r="N42" s="106" t="s">
        <v>20</v>
      </c>
      <c r="O42" s="277"/>
    </row>
    <row r="43" spans="1:15" ht="15.75" hidden="1" thickBot="1" x14ac:dyDescent="0.3">
      <c r="A43" s="64"/>
      <c r="B43" s="26"/>
      <c r="C43" s="27"/>
      <c r="D43" s="28"/>
      <c r="E43" s="71">
        <f t="shared" ref="E43:E74" si="6">IF(D43&gt;10.1,0,(IF(D43=0,0,(10.1-D43)*10)))</f>
        <v>0</v>
      </c>
      <c r="F43" s="32"/>
      <c r="G43" s="31">
        <f t="shared" ref="G43:G74" si="7">IF(F43&lt;=420,0,IF(F43=430,1,(F43-430)/5+1))</f>
        <v>0</v>
      </c>
      <c r="H43" s="30"/>
      <c r="I43" s="33">
        <f t="shared" ref="I43:I74" si="8">IF(H43&gt;500,(H43-500)/10*1,0)</f>
        <v>0</v>
      </c>
      <c r="J43" s="32"/>
      <c r="K43" s="35">
        <f t="shared" ref="K43:K74" si="9">J43*1</f>
        <v>0</v>
      </c>
      <c r="L43" s="65">
        <f t="shared" ref="L43:L74" si="10">SUM(K43,I43,G43,E43)</f>
        <v>0</v>
      </c>
      <c r="M43" s="107">
        <f t="shared" ref="M43:M74" si="11">RANK(L43,L$9:L$74)</f>
        <v>28</v>
      </c>
      <c r="N43" s="270">
        <f>SUM(L43:L46)-MIN(L43:L46)</f>
        <v>0</v>
      </c>
      <c r="O43" s="271">
        <f>RANK(N43,N$9:N$74)</f>
        <v>9</v>
      </c>
    </row>
    <row r="44" spans="1:15" ht="15.75" hidden="1" thickBot="1" x14ac:dyDescent="0.3">
      <c r="A44" s="108"/>
      <c r="B44" s="39"/>
      <c r="C44" s="40"/>
      <c r="D44" s="41"/>
      <c r="E44" s="74">
        <f t="shared" si="6"/>
        <v>0</v>
      </c>
      <c r="F44" s="45"/>
      <c r="G44" s="44">
        <f t="shared" si="7"/>
        <v>0</v>
      </c>
      <c r="H44" s="43"/>
      <c r="I44" s="46">
        <f t="shared" si="8"/>
        <v>0</v>
      </c>
      <c r="J44" s="45"/>
      <c r="K44" s="47">
        <f t="shared" si="9"/>
        <v>0</v>
      </c>
      <c r="L44" s="36">
        <f t="shared" si="10"/>
        <v>0</v>
      </c>
      <c r="M44" s="48">
        <f t="shared" si="11"/>
        <v>28</v>
      </c>
      <c r="N44" s="270"/>
      <c r="O44" s="271"/>
    </row>
    <row r="45" spans="1:15" ht="15.75" hidden="1" thickBot="1" x14ac:dyDescent="0.3">
      <c r="A45" s="67"/>
      <c r="B45" s="39"/>
      <c r="C45" s="40"/>
      <c r="D45" s="41"/>
      <c r="E45" s="74">
        <f t="shared" si="6"/>
        <v>0</v>
      </c>
      <c r="F45" s="45"/>
      <c r="G45" s="44">
        <f t="shared" si="7"/>
        <v>0</v>
      </c>
      <c r="H45" s="43"/>
      <c r="I45" s="46">
        <f t="shared" si="8"/>
        <v>0</v>
      </c>
      <c r="J45" s="45"/>
      <c r="K45" s="47">
        <f t="shared" si="9"/>
        <v>0</v>
      </c>
      <c r="L45" s="36">
        <f t="shared" si="10"/>
        <v>0</v>
      </c>
      <c r="M45" s="48">
        <f t="shared" si="11"/>
        <v>28</v>
      </c>
      <c r="N45" s="270"/>
      <c r="O45" s="271"/>
    </row>
    <row r="46" spans="1:15" ht="15.75" hidden="1" thickBot="1" x14ac:dyDescent="0.3">
      <c r="A46" s="68"/>
      <c r="B46" s="52"/>
      <c r="C46" s="53"/>
      <c r="D46" s="54"/>
      <c r="E46" s="77">
        <f t="shared" si="6"/>
        <v>0</v>
      </c>
      <c r="F46" s="58"/>
      <c r="G46" s="57">
        <f t="shared" si="7"/>
        <v>0</v>
      </c>
      <c r="H46" s="56"/>
      <c r="I46" s="59">
        <f t="shared" si="8"/>
        <v>0</v>
      </c>
      <c r="J46" s="58"/>
      <c r="K46" s="61">
        <f t="shared" si="9"/>
        <v>0</v>
      </c>
      <c r="L46" s="62">
        <f t="shared" si="10"/>
        <v>0</v>
      </c>
      <c r="M46" s="63">
        <f t="shared" si="11"/>
        <v>28</v>
      </c>
      <c r="N46" s="270"/>
      <c r="O46" s="271"/>
    </row>
    <row r="47" spans="1:15" ht="15.75" thickBot="1" x14ac:dyDescent="0.3">
      <c r="A47" s="25" t="s">
        <v>41</v>
      </c>
      <c r="B47" s="26" t="s">
        <v>141</v>
      </c>
      <c r="C47" s="27">
        <v>1</v>
      </c>
      <c r="D47" s="28">
        <v>20.8</v>
      </c>
      <c r="E47" s="29">
        <f t="shared" si="6"/>
        <v>0</v>
      </c>
      <c r="F47" s="32">
        <v>540</v>
      </c>
      <c r="G47" s="31">
        <f t="shared" si="7"/>
        <v>23</v>
      </c>
      <c r="H47" s="32">
        <v>500</v>
      </c>
      <c r="I47" s="33">
        <f t="shared" si="8"/>
        <v>0</v>
      </c>
      <c r="J47" s="34">
        <v>33</v>
      </c>
      <c r="K47" s="35">
        <f t="shared" si="9"/>
        <v>33</v>
      </c>
      <c r="L47" s="65">
        <f t="shared" si="10"/>
        <v>56</v>
      </c>
      <c r="M47" s="37">
        <f t="shared" si="11"/>
        <v>27</v>
      </c>
      <c r="N47" s="270">
        <f>SUM(L47:L50)-MIN(L47:L50)</f>
        <v>269</v>
      </c>
      <c r="O47" s="274">
        <f>RANK(N47,N$9:N$74)</f>
        <v>8</v>
      </c>
    </row>
    <row r="48" spans="1:15" ht="15.75" thickBot="1" x14ac:dyDescent="0.3">
      <c r="A48" s="38"/>
      <c r="B48" s="39" t="s">
        <v>167</v>
      </c>
      <c r="C48" s="40">
        <v>2</v>
      </c>
      <c r="D48" s="41">
        <v>9.9</v>
      </c>
      <c r="E48" s="42">
        <f t="shared" si="6"/>
        <v>1.9999999999999929</v>
      </c>
      <c r="F48" s="45">
        <v>570</v>
      </c>
      <c r="G48" s="44">
        <f t="shared" si="7"/>
        <v>29</v>
      </c>
      <c r="H48" s="45">
        <v>620</v>
      </c>
      <c r="I48" s="46">
        <f t="shared" si="8"/>
        <v>12</v>
      </c>
      <c r="J48" s="50">
        <v>35</v>
      </c>
      <c r="K48" s="47">
        <f t="shared" si="9"/>
        <v>35</v>
      </c>
      <c r="L48" s="36">
        <f t="shared" si="10"/>
        <v>78</v>
      </c>
      <c r="M48" s="48">
        <f t="shared" si="11"/>
        <v>25</v>
      </c>
      <c r="N48" s="270"/>
      <c r="O48" s="274"/>
    </row>
    <row r="49" spans="1:15" ht="15.75" thickBot="1" x14ac:dyDescent="0.3">
      <c r="A49" s="49"/>
      <c r="B49" s="39" t="s">
        <v>168</v>
      </c>
      <c r="C49" s="40">
        <v>2</v>
      </c>
      <c r="D49" s="41">
        <v>6.7</v>
      </c>
      <c r="E49" s="42">
        <f t="shared" si="6"/>
        <v>33.999999999999993</v>
      </c>
      <c r="F49" s="45">
        <v>510</v>
      </c>
      <c r="G49" s="44">
        <f t="shared" si="7"/>
        <v>17</v>
      </c>
      <c r="H49" s="45">
        <v>860</v>
      </c>
      <c r="I49" s="46">
        <f t="shared" si="8"/>
        <v>36</v>
      </c>
      <c r="J49" s="50">
        <v>48</v>
      </c>
      <c r="K49" s="47">
        <f t="shared" si="9"/>
        <v>48</v>
      </c>
      <c r="L49" s="36">
        <f t="shared" si="10"/>
        <v>135</v>
      </c>
      <c r="M49" s="48">
        <f t="shared" si="11"/>
        <v>21</v>
      </c>
      <c r="N49" s="270"/>
      <c r="O49" s="274"/>
    </row>
    <row r="50" spans="1:15" ht="15.75" thickBot="1" x14ac:dyDescent="0.3">
      <c r="A50" s="51"/>
      <c r="B50" s="52"/>
      <c r="C50" s="53"/>
      <c r="D50" s="54"/>
      <c r="E50" s="55">
        <f t="shared" si="6"/>
        <v>0</v>
      </c>
      <c r="F50" s="58"/>
      <c r="G50" s="57">
        <f t="shared" si="7"/>
        <v>0</v>
      </c>
      <c r="H50" s="58"/>
      <c r="I50" s="59">
        <f t="shared" si="8"/>
        <v>0</v>
      </c>
      <c r="J50" s="60"/>
      <c r="K50" s="61">
        <f t="shared" si="9"/>
        <v>0</v>
      </c>
      <c r="L50" s="62">
        <f t="shared" si="10"/>
        <v>0</v>
      </c>
      <c r="M50" s="63">
        <f t="shared" si="11"/>
        <v>28</v>
      </c>
      <c r="N50" s="270"/>
      <c r="O50" s="274"/>
    </row>
    <row r="51" spans="1:15" ht="15.75" hidden="1" thickBot="1" x14ac:dyDescent="0.3">
      <c r="A51" s="25"/>
      <c r="B51" s="26"/>
      <c r="C51" s="27"/>
      <c r="D51" s="28"/>
      <c r="E51" s="29">
        <f t="shared" si="6"/>
        <v>0</v>
      </c>
      <c r="F51" s="32"/>
      <c r="G51" s="31">
        <f t="shared" si="7"/>
        <v>0</v>
      </c>
      <c r="H51" s="32"/>
      <c r="I51" s="33">
        <f t="shared" si="8"/>
        <v>0</v>
      </c>
      <c r="J51" s="34"/>
      <c r="K51" s="35">
        <f t="shared" si="9"/>
        <v>0</v>
      </c>
      <c r="L51" s="83">
        <f t="shared" si="10"/>
        <v>0</v>
      </c>
      <c r="M51" s="37">
        <f t="shared" si="11"/>
        <v>28</v>
      </c>
      <c r="N51" s="270">
        <f>SUM(L51:L54)-MIN(L51:L54)</f>
        <v>0</v>
      </c>
      <c r="O51" s="271">
        <f>RANK(N51,N$9:N$74)</f>
        <v>9</v>
      </c>
    </row>
    <row r="52" spans="1:15" ht="15.75" hidden="1" thickBot="1" x14ac:dyDescent="0.3">
      <c r="A52" s="49"/>
      <c r="B52" s="39"/>
      <c r="C52" s="40"/>
      <c r="D52" s="41"/>
      <c r="E52" s="42">
        <f t="shared" si="6"/>
        <v>0</v>
      </c>
      <c r="F52" s="45"/>
      <c r="G52" s="44">
        <f t="shared" si="7"/>
        <v>0</v>
      </c>
      <c r="H52" s="45"/>
      <c r="I52" s="46">
        <f t="shared" si="8"/>
        <v>0</v>
      </c>
      <c r="J52" s="50"/>
      <c r="K52" s="47">
        <f t="shared" si="9"/>
        <v>0</v>
      </c>
      <c r="L52" s="85">
        <f t="shared" si="10"/>
        <v>0</v>
      </c>
      <c r="M52" s="48">
        <f t="shared" si="11"/>
        <v>28</v>
      </c>
      <c r="N52" s="270"/>
      <c r="O52" s="271"/>
    </row>
    <row r="53" spans="1:15" ht="15.75" hidden="1" thickBot="1" x14ac:dyDescent="0.3">
      <c r="A53" s="49"/>
      <c r="B53" s="39"/>
      <c r="C53" s="40"/>
      <c r="D53" s="41"/>
      <c r="E53" s="42">
        <f t="shared" si="6"/>
        <v>0</v>
      </c>
      <c r="F53" s="45"/>
      <c r="G53" s="44">
        <f t="shared" si="7"/>
        <v>0</v>
      </c>
      <c r="H53" s="45"/>
      <c r="I53" s="46">
        <f t="shared" si="8"/>
        <v>0</v>
      </c>
      <c r="J53" s="50"/>
      <c r="K53" s="47">
        <f t="shared" si="9"/>
        <v>0</v>
      </c>
      <c r="L53" s="85">
        <f t="shared" si="10"/>
        <v>0</v>
      </c>
      <c r="M53" s="48">
        <f t="shared" si="11"/>
        <v>28</v>
      </c>
      <c r="N53" s="270"/>
      <c r="O53" s="271"/>
    </row>
    <row r="54" spans="1:15" ht="15.75" hidden="1" thickBot="1" x14ac:dyDescent="0.3">
      <c r="A54" s="51"/>
      <c r="B54" s="52"/>
      <c r="C54" s="53"/>
      <c r="D54" s="54"/>
      <c r="E54" s="55">
        <f t="shared" si="6"/>
        <v>0</v>
      </c>
      <c r="F54" s="58"/>
      <c r="G54" s="57">
        <f t="shared" si="7"/>
        <v>0</v>
      </c>
      <c r="H54" s="58"/>
      <c r="I54" s="109">
        <f t="shared" si="8"/>
        <v>0</v>
      </c>
      <c r="J54" s="60"/>
      <c r="K54" s="61">
        <f t="shared" si="9"/>
        <v>0</v>
      </c>
      <c r="L54" s="86">
        <f t="shared" si="10"/>
        <v>0</v>
      </c>
      <c r="M54" s="63">
        <f t="shared" si="11"/>
        <v>28</v>
      </c>
      <c r="N54" s="270"/>
      <c r="O54" s="271"/>
    </row>
    <row r="55" spans="1:15" ht="15.75" thickBot="1" x14ac:dyDescent="0.3">
      <c r="A55" s="25" t="s">
        <v>42</v>
      </c>
      <c r="B55" s="26" t="s">
        <v>147</v>
      </c>
      <c r="C55" s="27">
        <v>1</v>
      </c>
      <c r="D55" s="28">
        <v>6.4</v>
      </c>
      <c r="E55" s="29">
        <f t="shared" si="6"/>
        <v>36.999999999999993</v>
      </c>
      <c r="F55" s="32">
        <v>620</v>
      </c>
      <c r="G55" s="31">
        <f t="shared" si="7"/>
        <v>39</v>
      </c>
      <c r="H55" s="32">
        <v>650</v>
      </c>
      <c r="I55" s="33">
        <f t="shared" si="8"/>
        <v>15</v>
      </c>
      <c r="J55" s="34">
        <v>43</v>
      </c>
      <c r="K55" s="35">
        <f t="shared" si="9"/>
        <v>43</v>
      </c>
      <c r="L55" s="83">
        <f t="shared" si="10"/>
        <v>134</v>
      </c>
      <c r="M55" s="37">
        <f t="shared" si="11"/>
        <v>22</v>
      </c>
      <c r="N55" s="270">
        <f>SUM(L55:L58)-MIN(L55:L58)</f>
        <v>495</v>
      </c>
      <c r="O55" s="271">
        <f>RANK(N55,N$9:N$74)</f>
        <v>5</v>
      </c>
    </row>
    <row r="56" spans="1:15" ht="15.75" thickBot="1" x14ac:dyDescent="0.3">
      <c r="A56" s="38"/>
      <c r="B56" s="39" t="s">
        <v>169</v>
      </c>
      <c r="C56" s="40">
        <v>1</v>
      </c>
      <c r="D56" s="41">
        <v>5.2</v>
      </c>
      <c r="E56" s="42">
        <f t="shared" si="6"/>
        <v>48.999999999999993</v>
      </c>
      <c r="F56" s="45">
        <v>650</v>
      </c>
      <c r="G56" s="44">
        <f t="shared" si="7"/>
        <v>45</v>
      </c>
      <c r="H56" s="45">
        <v>810</v>
      </c>
      <c r="I56" s="46">
        <f t="shared" si="8"/>
        <v>31</v>
      </c>
      <c r="J56" s="50">
        <v>46</v>
      </c>
      <c r="K56" s="47">
        <f t="shared" si="9"/>
        <v>46</v>
      </c>
      <c r="L56" s="85">
        <f t="shared" si="10"/>
        <v>171</v>
      </c>
      <c r="M56" s="48">
        <f t="shared" si="11"/>
        <v>15</v>
      </c>
      <c r="N56" s="270"/>
      <c r="O56" s="271"/>
    </row>
    <row r="57" spans="1:15" ht="15.75" thickBot="1" x14ac:dyDescent="0.3">
      <c r="A57" s="49"/>
      <c r="B57" s="39" t="s">
        <v>170</v>
      </c>
      <c r="C57" s="40">
        <v>2</v>
      </c>
      <c r="D57" s="41">
        <v>0</v>
      </c>
      <c r="E57" s="42">
        <f t="shared" si="6"/>
        <v>0</v>
      </c>
      <c r="F57" s="45">
        <v>600</v>
      </c>
      <c r="G57" s="44">
        <f t="shared" si="7"/>
        <v>35</v>
      </c>
      <c r="H57" s="45">
        <v>800</v>
      </c>
      <c r="I57" s="46">
        <f t="shared" si="8"/>
        <v>30</v>
      </c>
      <c r="J57" s="50">
        <v>42</v>
      </c>
      <c r="K57" s="47">
        <f t="shared" si="9"/>
        <v>42</v>
      </c>
      <c r="L57" s="85">
        <f t="shared" si="10"/>
        <v>107</v>
      </c>
      <c r="M57" s="48">
        <f t="shared" si="11"/>
        <v>24</v>
      </c>
      <c r="N57" s="270"/>
      <c r="O57" s="271"/>
    </row>
    <row r="58" spans="1:15" ht="15.75" thickBot="1" x14ac:dyDescent="0.3">
      <c r="A58" s="51"/>
      <c r="B58" s="52" t="s">
        <v>171</v>
      </c>
      <c r="C58" s="53">
        <v>1</v>
      </c>
      <c r="D58" s="54">
        <v>3.7</v>
      </c>
      <c r="E58" s="55">
        <f t="shared" si="6"/>
        <v>63.999999999999993</v>
      </c>
      <c r="F58" s="58">
        <v>670</v>
      </c>
      <c r="G58" s="57">
        <f t="shared" si="7"/>
        <v>49</v>
      </c>
      <c r="H58" s="58">
        <v>750</v>
      </c>
      <c r="I58" s="59">
        <f t="shared" si="8"/>
        <v>25</v>
      </c>
      <c r="J58" s="60">
        <v>52</v>
      </c>
      <c r="K58" s="61">
        <f t="shared" si="9"/>
        <v>52</v>
      </c>
      <c r="L58" s="86">
        <f t="shared" si="10"/>
        <v>190</v>
      </c>
      <c r="M58" s="63">
        <f t="shared" si="11"/>
        <v>9</v>
      </c>
      <c r="N58" s="270"/>
      <c r="O58" s="271"/>
    </row>
    <row r="59" spans="1:15" ht="15.75" thickBot="1" x14ac:dyDescent="0.3">
      <c r="A59" s="64" t="s">
        <v>143</v>
      </c>
      <c r="B59" s="26" t="s">
        <v>144</v>
      </c>
      <c r="C59" s="27">
        <v>0</v>
      </c>
      <c r="D59" s="28">
        <v>6.3</v>
      </c>
      <c r="E59" s="71">
        <f t="shared" si="6"/>
        <v>38</v>
      </c>
      <c r="F59" s="32">
        <v>640</v>
      </c>
      <c r="G59" s="31">
        <f t="shared" si="7"/>
        <v>43</v>
      </c>
      <c r="H59" s="30">
        <v>660</v>
      </c>
      <c r="I59" s="33">
        <f t="shared" si="8"/>
        <v>16</v>
      </c>
      <c r="J59" s="32">
        <v>46</v>
      </c>
      <c r="K59" s="35">
        <f t="shared" si="9"/>
        <v>46</v>
      </c>
      <c r="L59" s="65">
        <f t="shared" si="10"/>
        <v>143</v>
      </c>
      <c r="M59" s="37">
        <f t="shared" si="11"/>
        <v>19</v>
      </c>
      <c r="N59" s="270">
        <f>SUM(L59:L62)-MIN(L59:L62)</f>
        <v>545</v>
      </c>
      <c r="O59" s="274">
        <f>RANK(N59,N$9:N$74)</f>
        <v>4</v>
      </c>
    </row>
    <row r="60" spans="1:15" ht="15.75" thickBot="1" x14ac:dyDescent="0.3">
      <c r="A60" s="108"/>
      <c r="B60" s="39" t="s">
        <v>145</v>
      </c>
      <c r="C60" s="40">
        <v>2</v>
      </c>
      <c r="D60" s="41">
        <v>3.8</v>
      </c>
      <c r="E60" s="74">
        <f t="shared" si="6"/>
        <v>63</v>
      </c>
      <c r="F60" s="45">
        <v>640</v>
      </c>
      <c r="G60" s="44">
        <f t="shared" si="7"/>
        <v>43</v>
      </c>
      <c r="H60" s="43">
        <v>780</v>
      </c>
      <c r="I60" s="46">
        <f t="shared" si="8"/>
        <v>28</v>
      </c>
      <c r="J60" s="45">
        <v>61</v>
      </c>
      <c r="K60" s="47">
        <f t="shared" si="9"/>
        <v>61</v>
      </c>
      <c r="L60" s="36">
        <f t="shared" si="10"/>
        <v>195</v>
      </c>
      <c r="M60" s="48">
        <f t="shared" si="11"/>
        <v>7</v>
      </c>
      <c r="N60" s="270"/>
      <c r="O60" s="274"/>
    </row>
    <row r="61" spans="1:15" ht="15.75" thickBot="1" x14ac:dyDescent="0.3">
      <c r="A61" s="67"/>
      <c r="B61" s="39" t="s">
        <v>146</v>
      </c>
      <c r="C61" s="40">
        <v>0</v>
      </c>
      <c r="D61" s="41">
        <v>2.8</v>
      </c>
      <c r="E61" s="74">
        <f t="shared" si="6"/>
        <v>73</v>
      </c>
      <c r="F61" s="45">
        <v>620</v>
      </c>
      <c r="G61" s="44">
        <f t="shared" si="7"/>
        <v>39</v>
      </c>
      <c r="H61" s="43">
        <v>760</v>
      </c>
      <c r="I61" s="46">
        <f t="shared" si="8"/>
        <v>26</v>
      </c>
      <c r="J61" s="45">
        <v>69</v>
      </c>
      <c r="K61" s="47">
        <f t="shared" si="9"/>
        <v>69</v>
      </c>
      <c r="L61" s="36">
        <f t="shared" si="10"/>
        <v>207</v>
      </c>
      <c r="M61" s="48">
        <f t="shared" si="11"/>
        <v>3</v>
      </c>
      <c r="N61" s="270"/>
      <c r="O61" s="274"/>
    </row>
    <row r="62" spans="1:15" ht="15.75" thickBot="1" x14ac:dyDescent="0.3">
      <c r="A62" s="68"/>
      <c r="B62" s="52"/>
      <c r="C62" s="53"/>
      <c r="D62" s="54"/>
      <c r="E62" s="77">
        <f t="shared" si="6"/>
        <v>0</v>
      </c>
      <c r="F62" s="58"/>
      <c r="G62" s="57">
        <f t="shared" si="7"/>
        <v>0</v>
      </c>
      <c r="H62" s="56"/>
      <c r="I62" s="59">
        <f t="shared" si="8"/>
        <v>0</v>
      </c>
      <c r="J62" s="58"/>
      <c r="K62" s="61">
        <f t="shared" si="9"/>
        <v>0</v>
      </c>
      <c r="L62" s="62">
        <f t="shared" si="10"/>
        <v>0</v>
      </c>
      <c r="M62" s="63">
        <f t="shared" si="11"/>
        <v>28</v>
      </c>
      <c r="N62" s="270"/>
      <c r="O62" s="274"/>
    </row>
    <row r="63" spans="1:15" ht="15.75" thickBot="1" x14ac:dyDescent="0.3">
      <c r="A63" s="64" t="s">
        <v>148</v>
      </c>
      <c r="B63" s="26" t="s">
        <v>149</v>
      </c>
      <c r="C63" s="27">
        <v>2</v>
      </c>
      <c r="D63" s="28">
        <v>4.4000000000000004</v>
      </c>
      <c r="E63" s="29">
        <f t="shared" si="6"/>
        <v>56.999999999999993</v>
      </c>
      <c r="F63" s="32">
        <v>690</v>
      </c>
      <c r="G63" s="31">
        <f t="shared" si="7"/>
        <v>53</v>
      </c>
      <c r="H63" s="32">
        <v>970</v>
      </c>
      <c r="I63" s="33">
        <f t="shared" si="8"/>
        <v>47</v>
      </c>
      <c r="J63" s="34">
        <v>54</v>
      </c>
      <c r="K63" s="35">
        <f t="shared" si="9"/>
        <v>54</v>
      </c>
      <c r="L63" s="83">
        <f t="shared" si="10"/>
        <v>211</v>
      </c>
      <c r="M63" s="37">
        <f t="shared" si="11"/>
        <v>1</v>
      </c>
      <c r="N63" s="270">
        <f>SUM(L63:L66)-MIN(L63:L66)</f>
        <v>598</v>
      </c>
      <c r="O63" s="271">
        <f>RANK(N63,N$9:N$74)</f>
        <v>2</v>
      </c>
    </row>
    <row r="64" spans="1:15" ht="15.75" thickBot="1" x14ac:dyDescent="0.3">
      <c r="A64" s="67"/>
      <c r="B64" s="39" t="s">
        <v>150</v>
      </c>
      <c r="C64" s="40">
        <v>2</v>
      </c>
      <c r="D64" s="41">
        <v>3.6</v>
      </c>
      <c r="E64" s="42">
        <f t="shared" si="6"/>
        <v>65</v>
      </c>
      <c r="F64" s="45">
        <v>650</v>
      </c>
      <c r="G64" s="44">
        <f t="shared" si="7"/>
        <v>45</v>
      </c>
      <c r="H64" s="45">
        <v>730</v>
      </c>
      <c r="I64" s="46">
        <f t="shared" si="8"/>
        <v>23</v>
      </c>
      <c r="J64" s="50">
        <v>54</v>
      </c>
      <c r="K64" s="47">
        <f t="shared" si="9"/>
        <v>54</v>
      </c>
      <c r="L64" s="85">
        <f t="shared" si="10"/>
        <v>187</v>
      </c>
      <c r="M64" s="48">
        <f t="shared" si="11"/>
        <v>11</v>
      </c>
      <c r="N64" s="270"/>
      <c r="O64" s="271"/>
    </row>
    <row r="65" spans="1:15" ht="15.75" thickBot="1" x14ac:dyDescent="0.3">
      <c r="A65" s="67"/>
      <c r="B65" s="39" t="s">
        <v>151</v>
      </c>
      <c r="C65" s="40">
        <v>1</v>
      </c>
      <c r="D65" s="41">
        <v>4.5</v>
      </c>
      <c r="E65" s="42">
        <f t="shared" si="6"/>
        <v>56</v>
      </c>
      <c r="F65" s="45">
        <v>700</v>
      </c>
      <c r="G65" s="44">
        <f t="shared" si="7"/>
        <v>55</v>
      </c>
      <c r="H65" s="45">
        <v>800</v>
      </c>
      <c r="I65" s="46">
        <f t="shared" si="8"/>
        <v>30</v>
      </c>
      <c r="J65" s="50">
        <v>59</v>
      </c>
      <c r="K65" s="47">
        <f t="shared" si="9"/>
        <v>59</v>
      </c>
      <c r="L65" s="85">
        <f t="shared" si="10"/>
        <v>200</v>
      </c>
      <c r="M65" s="48">
        <f t="shared" si="11"/>
        <v>5</v>
      </c>
      <c r="N65" s="270"/>
      <c r="O65" s="271"/>
    </row>
    <row r="66" spans="1:15" ht="15.75" thickBot="1" x14ac:dyDescent="0.3">
      <c r="A66" s="68"/>
      <c r="B66" s="52"/>
      <c r="C66" s="53"/>
      <c r="D66" s="54"/>
      <c r="E66" s="55">
        <f t="shared" si="6"/>
        <v>0</v>
      </c>
      <c r="F66" s="58"/>
      <c r="G66" s="57">
        <f t="shared" si="7"/>
        <v>0</v>
      </c>
      <c r="H66" s="58"/>
      <c r="I66" s="59">
        <f t="shared" si="8"/>
        <v>0</v>
      </c>
      <c r="J66" s="60"/>
      <c r="K66" s="61">
        <f t="shared" si="9"/>
        <v>0</v>
      </c>
      <c r="L66" s="86">
        <f t="shared" si="10"/>
        <v>0</v>
      </c>
      <c r="M66" s="63">
        <f t="shared" si="11"/>
        <v>28</v>
      </c>
      <c r="N66" s="270"/>
      <c r="O66" s="271"/>
    </row>
    <row r="67" spans="1:15" ht="15.75" thickBot="1" x14ac:dyDescent="0.3">
      <c r="A67" s="64" t="s">
        <v>152</v>
      </c>
      <c r="B67" s="26" t="s">
        <v>153</v>
      </c>
      <c r="C67" s="27">
        <v>1</v>
      </c>
      <c r="D67" s="28">
        <v>5.5</v>
      </c>
      <c r="E67" s="29">
        <f t="shared" si="6"/>
        <v>46</v>
      </c>
      <c r="F67" s="32">
        <v>610</v>
      </c>
      <c r="G67" s="31">
        <f t="shared" si="7"/>
        <v>37</v>
      </c>
      <c r="H67" s="32">
        <v>970</v>
      </c>
      <c r="I67" s="33">
        <f t="shared" si="8"/>
        <v>47</v>
      </c>
      <c r="J67" s="34">
        <v>46</v>
      </c>
      <c r="K67" s="35">
        <f t="shared" si="9"/>
        <v>46</v>
      </c>
      <c r="L67" s="83">
        <f t="shared" si="10"/>
        <v>176</v>
      </c>
      <c r="M67" s="37">
        <f t="shared" si="11"/>
        <v>13</v>
      </c>
      <c r="N67" s="270">
        <f>SUM(L67:L70)-MIN(L67:L70)</f>
        <v>472</v>
      </c>
      <c r="O67" s="271">
        <f>RANK(N67,N$9:N$74)</f>
        <v>7</v>
      </c>
    </row>
    <row r="68" spans="1:15" ht="15.75" thickBot="1" x14ac:dyDescent="0.3">
      <c r="A68" s="67"/>
      <c r="B68" s="39" t="s">
        <v>154</v>
      </c>
      <c r="C68" s="40">
        <v>3</v>
      </c>
      <c r="D68" s="41">
        <v>5.2</v>
      </c>
      <c r="E68" s="42">
        <f t="shared" si="6"/>
        <v>48.999999999999993</v>
      </c>
      <c r="F68" s="45">
        <v>580</v>
      </c>
      <c r="G68" s="44">
        <f t="shared" si="7"/>
        <v>31</v>
      </c>
      <c r="H68" s="45">
        <v>750</v>
      </c>
      <c r="I68" s="46">
        <f t="shared" si="8"/>
        <v>25</v>
      </c>
      <c r="J68" s="50">
        <v>52</v>
      </c>
      <c r="K68" s="47">
        <f t="shared" si="9"/>
        <v>52</v>
      </c>
      <c r="L68" s="85">
        <f t="shared" si="10"/>
        <v>157</v>
      </c>
      <c r="M68" s="48">
        <f t="shared" si="11"/>
        <v>18</v>
      </c>
      <c r="N68" s="270"/>
      <c r="O68" s="271"/>
    </row>
    <row r="69" spans="1:15" ht="15.75" thickBot="1" x14ac:dyDescent="0.3">
      <c r="A69" s="67"/>
      <c r="B69" s="39" t="s">
        <v>155</v>
      </c>
      <c r="C69" s="40">
        <v>2</v>
      </c>
      <c r="D69" s="41">
        <v>6.1</v>
      </c>
      <c r="E69" s="42">
        <f t="shared" si="6"/>
        <v>40</v>
      </c>
      <c r="F69" s="45">
        <v>620</v>
      </c>
      <c r="G69" s="44">
        <f t="shared" si="7"/>
        <v>39</v>
      </c>
      <c r="H69" s="45">
        <v>770</v>
      </c>
      <c r="I69" s="46">
        <f t="shared" si="8"/>
        <v>27</v>
      </c>
      <c r="J69" s="50">
        <v>33</v>
      </c>
      <c r="K69" s="47">
        <f t="shared" si="9"/>
        <v>33</v>
      </c>
      <c r="L69" s="85">
        <f t="shared" si="10"/>
        <v>139</v>
      </c>
      <c r="M69" s="48">
        <f t="shared" si="11"/>
        <v>20</v>
      </c>
      <c r="N69" s="270"/>
      <c r="O69" s="271"/>
    </row>
    <row r="70" spans="1:15" ht="15.75" thickBot="1" x14ac:dyDescent="0.3">
      <c r="A70" s="68"/>
      <c r="B70" s="52" t="s">
        <v>156</v>
      </c>
      <c r="C70" s="53">
        <v>2</v>
      </c>
      <c r="D70" s="54">
        <v>11.4</v>
      </c>
      <c r="E70" s="55">
        <f t="shared" si="6"/>
        <v>0</v>
      </c>
      <c r="F70" s="58">
        <v>630</v>
      </c>
      <c r="G70" s="57">
        <f t="shared" si="7"/>
        <v>41</v>
      </c>
      <c r="H70" s="58">
        <v>550</v>
      </c>
      <c r="I70" s="59">
        <f t="shared" si="8"/>
        <v>5</v>
      </c>
      <c r="J70" s="60">
        <v>15</v>
      </c>
      <c r="K70" s="61">
        <f t="shared" si="9"/>
        <v>15</v>
      </c>
      <c r="L70" s="86">
        <f t="shared" si="10"/>
        <v>61</v>
      </c>
      <c r="M70" s="63">
        <f t="shared" si="11"/>
        <v>26</v>
      </c>
      <c r="N70" s="270"/>
      <c r="O70" s="271"/>
    </row>
    <row r="71" spans="1:15" ht="15.75" hidden="1" thickBot="1" x14ac:dyDescent="0.3">
      <c r="A71" s="25"/>
      <c r="B71" s="26"/>
      <c r="C71" s="27"/>
      <c r="D71" s="28"/>
      <c r="E71" s="29">
        <f t="shared" si="6"/>
        <v>0</v>
      </c>
      <c r="F71" s="30"/>
      <c r="G71" s="31">
        <f t="shared" si="7"/>
        <v>0</v>
      </c>
      <c r="H71" s="32"/>
      <c r="I71" s="33">
        <f t="shared" si="8"/>
        <v>0</v>
      </c>
      <c r="J71" s="34"/>
      <c r="K71" s="35">
        <f t="shared" si="9"/>
        <v>0</v>
      </c>
      <c r="L71" s="83">
        <f t="shared" si="10"/>
        <v>0</v>
      </c>
      <c r="M71" s="37">
        <f t="shared" si="11"/>
        <v>28</v>
      </c>
      <c r="N71" s="272">
        <f>SUM(L71:L74)-MIN(L71:L74)</f>
        <v>0</v>
      </c>
      <c r="O71" s="273">
        <f>RANK(N71,N$9:N$74)</f>
        <v>9</v>
      </c>
    </row>
    <row r="72" spans="1:15" ht="16.5" hidden="1" thickTop="1" thickBot="1" x14ac:dyDescent="0.3">
      <c r="A72" s="49"/>
      <c r="B72" s="39"/>
      <c r="C72" s="40"/>
      <c r="D72" s="41"/>
      <c r="E72" s="42">
        <f t="shared" si="6"/>
        <v>0</v>
      </c>
      <c r="F72" s="43"/>
      <c r="G72" s="44">
        <f t="shared" si="7"/>
        <v>0</v>
      </c>
      <c r="H72" s="45"/>
      <c r="I72" s="46">
        <f t="shared" si="8"/>
        <v>0</v>
      </c>
      <c r="J72" s="50"/>
      <c r="K72" s="47">
        <f t="shared" si="9"/>
        <v>0</v>
      </c>
      <c r="L72" s="85">
        <f t="shared" si="10"/>
        <v>0</v>
      </c>
      <c r="M72" s="48">
        <f t="shared" si="11"/>
        <v>28</v>
      </c>
      <c r="N72" s="272"/>
      <c r="O72" s="273"/>
    </row>
    <row r="73" spans="1:15" ht="16.5" hidden="1" thickTop="1" thickBot="1" x14ac:dyDescent="0.3">
      <c r="A73" s="49"/>
      <c r="B73" s="39"/>
      <c r="C73" s="40"/>
      <c r="D73" s="41"/>
      <c r="E73" s="42">
        <f t="shared" si="6"/>
        <v>0</v>
      </c>
      <c r="F73" s="43"/>
      <c r="G73" s="44">
        <f t="shared" si="7"/>
        <v>0</v>
      </c>
      <c r="H73" s="45"/>
      <c r="I73" s="46">
        <f t="shared" si="8"/>
        <v>0</v>
      </c>
      <c r="J73" s="50"/>
      <c r="K73" s="47">
        <f t="shared" si="9"/>
        <v>0</v>
      </c>
      <c r="L73" s="85">
        <f t="shared" si="10"/>
        <v>0</v>
      </c>
      <c r="M73" s="48">
        <f t="shared" si="11"/>
        <v>28</v>
      </c>
      <c r="N73" s="272"/>
      <c r="O73" s="273"/>
    </row>
    <row r="74" spans="1:15" ht="16.5" hidden="1" thickTop="1" thickBot="1" x14ac:dyDescent="0.3">
      <c r="A74" s="110"/>
      <c r="B74" s="111"/>
      <c r="C74" s="112"/>
      <c r="D74" s="113"/>
      <c r="E74" s="114">
        <f t="shared" si="6"/>
        <v>0</v>
      </c>
      <c r="F74" s="115"/>
      <c r="G74" s="116">
        <f t="shared" si="7"/>
        <v>0</v>
      </c>
      <c r="H74" s="115"/>
      <c r="I74" s="109">
        <f t="shared" si="8"/>
        <v>0</v>
      </c>
      <c r="J74" s="117"/>
      <c r="K74" s="118">
        <f t="shared" si="9"/>
        <v>0</v>
      </c>
      <c r="L74" s="119">
        <f t="shared" si="10"/>
        <v>0</v>
      </c>
      <c r="M74" s="120">
        <f t="shared" si="11"/>
        <v>28</v>
      </c>
      <c r="N74" s="272"/>
      <c r="O74" s="273"/>
    </row>
    <row r="76" spans="1:15" x14ac:dyDescent="0.25">
      <c r="A76" s="121" t="s">
        <v>43</v>
      </c>
    </row>
  </sheetData>
  <mergeCells count="43">
    <mergeCell ref="A1:O1"/>
    <mergeCell ref="A3:K3"/>
    <mergeCell ref="A4:C4"/>
    <mergeCell ref="A5:C5"/>
    <mergeCell ref="D7:E7"/>
    <mergeCell ref="H7:I7"/>
    <mergeCell ref="J7:K7"/>
    <mergeCell ref="O7:O8"/>
    <mergeCell ref="N9:N12"/>
    <mergeCell ref="O9:O12"/>
    <mergeCell ref="N13:N16"/>
    <mergeCell ref="O13:O16"/>
    <mergeCell ref="N17:N20"/>
    <mergeCell ref="O17:O20"/>
    <mergeCell ref="N21:N24"/>
    <mergeCell ref="O21:O24"/>
    <mergeCell ref="N25:N28"/>
    <mergeCell ref="O25:O28"/>
    <mergeCell ref="N29:N32"/>
    <mergeCell ref="O29:O32"/>
    <mergeCell ref="N33:N36"/>
    <mergeCell ref="O33:O36"/>
    <mergeCell ref="N37:N40"/>
    <mergeCell ref="O37:O40"/>
    <mergeCell ref="D41:E41"/>
    <mergeCell ref="H41:I41"/>
    <mergeCell ref="O41:O42"/>
    <mergeCell ref="N43:N46"/>
    <mergeCell ref="O43:O46"/>
    <mergeCell ref="N47:N50"/>
    <mergeCell ref="O47:O50"/>
    <mergeCell ref="N51:N54"/>
    <mergeCell ref="O51:O54"/>
    <mergeCell ref="N67:N70"/>
    <mergeCell ref="O67:O70"/>
    <mergeCell ref="N71:N74"/>
    <mergeCell ref="O71:O74"/>
    <mergeCell ref="N55:N58"/>
    <mergeCell ref="O55:O58"/>
    <mergeCell ref="N59:N62"/>
    <mergeCell ref="O59:O62"/>
    <mergeCell ref="N63:N66"/>
    <mergeCell ref="O63:O66"/>
  </mergeCells>
  <pageMargins left="0.66944444444444395" right="0.196527777777778" top="0.86597222222222203" bottom="0.35416666666666702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tabSelected="1" zoomScaleNormal="100" workbookViewId="0">
      <selection activeCell="J16" sqref="J16"/>
    </sheetView>
  </sheetViews>
  <sheetFormatPr defaultRowHeight="15" x14ac:dyDescent="0.25"/>
  <cols>
    <col min="1" max="1" width="19" customWidth="1"/>
    <col min="2" max="2" width="15.5703125" customWidth="1"/>
    <col min="3" max="3" width="6.28515625" customWidth="1"/>
    <col min="4" max="4" width="6.85546875" customWidth="1"/>
    <col min="5" max="5" width="8.7109375" customWidth="1"/>
    <col min="6" max="6" width="6.140625" customWidth="1"/>
    <col min="7" max="8" width="6.28515625" customWidth="1"/>
    <col min="9" max="9" width="6.85546875" customWidth="1"/>
    <col min="10" max="10" width="6.140625" customWidth="1"/>
    <col min="11" max="11" width="5.7109375" customWidth="1"/>
    <col min="12" max="14" width="8.7109375" customWidth="1"/>
    <col min="15" max="15" width="7.85546875" customWidth="1"/>
    <col min="16" max="1025" width="8.7109375" customWidth="1"/>
  </cols>
  <sheetData>
    <row r="1" spans="1:15" ht="37.5" customHeight="1" x14ac:dyDescent="0.25">
      <c r="A1" s="279" t="s">
        <v>0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</row>
    <row r="2" spans="1:15" ht="5.25" customHeight="1" x14ac:dyDescent="0.25">
      <c r="C2" s="1"/>
    </row>
    <row r="3" spans="1:15" ht="17.25" customHeight="1" x14ac:dyDescent="0.25">
      <c r="A3" s="280" t="s">
        <v>1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"/>
      <c r="M3" s="2"/>
      <c r="N3" s="2"/>
      <c r="O3" s="2"/>
    </row>
    <row r="4" spans="1:15" ht="18" customHeight="1" x14ac:dyDescent="0.25">
      <c r="A4" s="280" t="s">
        <v>2</v>
      </c>
      <c r="B4" s="280"/>
      <c r="C4" s="280"/>
      <c r="D4" s="3"/>
      <c r="L4" s="3"/>
      <c r="M4" s="3"/>
      <c r="N4" s="3"/>
      <c r="O4" s="3"/>
    </row>
    <row r="5" spans="1:15" ht="18" customHeight="1" x14ac:dyDescent="0.25">
      <c r="A5" s="281" t="s">
        <v>3</v>
      </c>
      <c r="B5" s="281"/>
      <c r="C5" s="281"/>
      <c r="D5" s="3"/>
      <c r="E5" s="3"/>
      <c r="F5" s="3"/>
      <c r="G5" s="3"/>
      <c r="H5" s="3"/>
      <c r="I5" s="3"/>
      <c r="J5" s="3"/>
      <c r="K5" s="3"/>
      <c r="L5" s="2"/>
      <c r="M5" s="2"/>
      <c r="N5" s="2"/>
      <c r="O5" s="2"/>
    </row>
    <row r="6" spans="1:15" ht="16.5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2"/>
      <c r="M6" s="2"/>
      <c r="N6" s="2"/>
      <c r="O6" s="2"/>
    </row>
    <row r="7" spans="1:15" ht="14.1" customHeight="1" x14ac:dyDescent="0.25">
      <c r="A7" s="4" t="s">
        <v>4</v>
      </c>
      <c r="B7" s="5" t="s">
        <v>5</v>
      </c>
      <c r="C7" s="6" t="s">
        <v>6</v>
      </c>
      <c r="D7" s="282" t="s">
        <v>7</v>
      </c>
      <c r="E7" s="282"/>
      <c r="F7" s="7" t="s">
        <v>8</v>
      </c>
      <c r="G7" s="8"/>
      <c r="H7" s="282" t="s">
        <v>9</v>
      </c>
      <c r="I7" s="282"/>
      <c r="J7" s="282" t="s">
        <v>10</v>
      </c>
      <c r="K7" s="282"/>
      <c r="L7" s="9" t="s">
        <v>11</v>
      </c>
      <c r="M7" s="10" t="s">
        <v>12</v>
      </c>
      <c r="N7" s="11" t="s">
        <v>13</v>
      </c>
      <c r="O7" s="283" t="s">
        <v>14</v>
      </c>
    </row>
    <row r="8" spans="1:15" ht="15.75" customHeight="1" x14ac:dyDescent="0.25">
      <c r="A8" s="12"/>
      <c r="B8" s="13" t="s">
        <v>15</v>
      </c>
      <c r="C8" s="14" t="s">
        <v>16</v>
      </c>
      <c r="D8" s="15" t="s">
        <v>17</v>
      </c>
      <c r="E8" s="16" t="s">
        <v>18</v>
      </c>
      <c r="F8" s="17" t="s">
        <v>17</v>
      </c>
      <c r="G8" s="18" t="s">
        <v>18</v>
      </c>
      <c r="H8" s="19" t="s">
        <v>17</v>
      </c>
      <c r="I8" s="20" t="s">
        <v>18</v>
      </c>
      <c r="J8" s="17" t="s">
        <v>17</v>
      </c>
      <c r="K8" s="21" t="s">
        <v>18</v>
      </c>
      <c r="L8" s="22" t="s">
        <v>19</v>
      </c>
      <c r="M8" s="23" t="s">
        <v>19</v>
      </c>
      <c r="N8" s="24" t="s">
        <v>20</v>
      </c>
      <c r="O8" s="283"/>
    </row>
    <row r="9" spans="1:15" ht="15.75" customHeight="1" x14ac:dyDescent="0.25">
      <c r="A9" s="25" t="s">
        <v>21</v>
      </c>
      <c r="B9" s="26" t="s">
        <v>137</v>
      </c>
      <c r="C9" s="27">
        <v>0</v>
      </c>
      <c r="D9" s="28">
        <v>4.2</v>
      </c>
      <c r="E9" s="29">
        <f t="shared" ref="E9:E40" si="0">IF(D9&gt;10.1,0,(IF(D9=0,0,(10.1-D9)*10)))</f>
        <v>58.999999999999993</v>
      </c>
      <c r="F9" s="30">
        <v>670</v>
      </c>
      <c r="G9" s="31">
        <f t="shared" ref="G9:G40" si="1">IF(F9&lt;=420,0,IF(F9=430,1,(F9-430)/5+1))</f>
        <v>49</v>
      </c>
      <c r="H9" s="32">
        <v>830</v>
      </c>
      <c r="I9" s="33">
        <f t="shared" ref="I9:I40" si="2">IF(H9&gt;500,(H9-500)/10*1,0)</f>
        <v>33</v>
      </c>
      <c r="J9" s="34">
        <v>37</v>
      </c>
      <c r="K9" s="35">
        <f t="shared" ref="K9:K40" si="3">J9*1</f>
        <v>37</v>
      </c>
      <c r="L9" s="36">
        <f t="shared" ref="L9:L40" si="4">SUM(K9,I9,G9,E9)</f>
        <v>178</v>
      </c>
      <c r="M9" s="37">
        <f t="shared" ref="M9:M40" si="5">RANK(L9,L$9:L$74)</f>
        <v>6</v>
      </c>
      <c r="N9" s="275">
        <f>SUM(L9:L12)-MIN(L9:L12)</f>
        <v>600</v>
      </c>
      <c r="O9" s="274">
        <f>RANK(N9,N$9:N$74)</f>
        <v>1</v>
      </c>
    </row>
    <row r="10" spans="1:15" ht="15.75" customHeight="1" x14ac:dyDescent="0.25">
      <c r="A10" s="38"/>
      <c r="B10" s="39" t="s">
        <v>138</v>
      </c>
      <c r="C10" s="40">
        <v>2</v>
      </c>
      <c r="D10" s="41">
        <v>3.6</v>
      </c>
      <c r="E10" s="42">
        <f t="shared" si="0"/>
        <v>65</v>
      </c>
      <c r="F10" s="43">
        <v>660</v>
      </c>
      <c r="G10" s="44">
        <f t="shared" si="1"/>
        <v>47</v>
      </c>
      <c r="H10" s="45">
        <v>910</v>
      </c>
      <c r="I10" s="46">
        <f t="shared" si="2"/>
        <v>41</v>
      </c>
      <c r="J10" s="45">
        <v>48</v>
      </c>
      <c r="K10" s="47">
        <f t="shared" si="3"/>
        <v>48</v>
      </c>
      <c r="L10" s="36">
        <f t="shared" si="4"/>
        <v>201</v>
      </c>
      <c r="M10" s="48">
        <f t="shared" si="5"/>
        <v>3</v>
      </c>
      <c r="N10" s="275"/>
      <c r="O10" s="274"/>
    </row>
    <row r="11" spans="1:15" ht="15.75" customHeight="1" x14ac:dyDescent="0.25">
      <c r="A11" s="49"/>
      <c r="B11" s="39" t="s">
        <v>139</v>
      </c>
      <c r="C11" s="40">
        <v>3</v>
      </c>
      <c r="D11" s="41">
        <v>3.8</v>
      </c>
      <c r="E11" s="42">
        <f t="shared" si="0"/>
        <v>63</v>
      </c>
      <c r="F11" s="43">
        <v>670</v>
      </c>
      <c r="G11" s="44">
        <f t="shared" si="1"/>
        <v>49</v>
      </c>
      <c r="H11" s="45">
        <v>900</v>
      </c>
      <c r="I11" s="46">
        <f t="shared" si="2"/>
        <v>40</v>
      </c>
      <c r="J11" s="50">
        <v>57</v>
      </c>
      <c r="K11" s="47">
        <f t="shared" si="3"/>
        <v>57</v>
      </c>
      <c r="L11" s="36">
        <f t="shared" si="4"/>
        <v>209</v>
      </c>
      <c r="M11" s="48">
        <f t="shared" si="5"/>
        <v>2</v>
      </c>
      <c r="N11" s="275"/>
      <c r="O11" s="274"/>
    </row>
    <row r="12" spans="1:15" ht="15.75" customHeight="1" x14ac:dyDescent="0.25">
      <c r="A12" s="51"/>
      <c r="B12" s="52" t="s">
        <v>140</v>
      </c>
      <c r="C12" s="53">
        <v>2</v>
      </c>
      <c r="D12" s="54">
        <v>3.5</v>
      </c>
      <c r="E12" s="55">
        <f t="shared" si="0"/>
        <v>66</v>
      </c>
      <c r="F12" s="56">
        <v>660</v>
      </c>
      <c r="G12" s="57">
        <f t="shared" si="1"/>
        <v>47</v>
      </c>
      <c r="H12" s="58">
        <v>820</v>
      </c>
      <c r="I12" s="59">
        <f t="shared" si="2"/>
        <v>32</v>
      </c>
      <c r="J12" s="60">
        <v>45</v>
      </c>
      <c r="K12" s="61">
        <f t="shared" si="3"/>
        <v>45</v>
      </c>
      <c r="L12" s="62">
        <f t="shared" si="4"/>
        <v>190</v>
      </c>
      <c r="M12" s="63">
        <f t="shared" si="5"/>
        <v>5</v>
      </c>
      <c r="N12" s="275"/>
      <c r="O12" s="274"/>
    </row>
    <row r="13" spans="1:15" ht="15.75" customHeight="1" x14ac:dyDescent="0.25">
      <c r="A13" s="64"/>
      <c r="B13" s="26"/>
      <c r="C13" s="27"/>
      <c r="D13" s="28"/>
      <c r="E13" s="29">
        <f t="shared" si="0"/>
        <v>0</v>
      </c>
      <c r="F13" s="32"/>
      <c r="G13" s="31">
        <f t="shared" si="1"/>
        <v>0</v>
      </c>
      <c r="H13" s="32"/>
      <c r="I13" s="33">
        <f t="shared" si="2"/>
        <v>0</v>
      </c>
      <c r="J13" s="34"/>
      <c r="K13" s="35">
        <f t="shared" si="3"/>
        <v>0</v>
      </c>
      <c r="L13" s="65">
        <f t="shared" si="4"/>
        <v>0</v>
      </c>
      <c r="M13" s="37">
        <f t="shared" si="5"/>
        <v>13</v>
      </c>
      <c r="N13" s="275">
        <f>SUM(L13:L16)-MIN(L13:L16)</f>
        <v>149</v>
      </c>
      <c r="O13" s="274">
        <f>RANK(N13,N$9:N$74)</f>
        <v>4</v>
      </c>
    </row>
    <row r="14" spans="1:15" ht="15.75" customHeight="1" x14ac:dyDescent="0.25">
      <c r="A14" s="66"/>
      <c r="B14" s="39" t="s">
        <v>160</v>
      </c>
      <c r="C14" s="40">
        <v>1</v>
      </c>
      <c r="D14" s="41">
        <v>6.3</v>
      </c>
      <c r="E14" s="42">
        <f t="shared" si="0"/>
        <v>38</v>
      </c>
      <c r="F14" s="45">
        <v>620</v>
      </c>
      <c r="G14" s="44">
        <f t="shared" si="1"/>
        <v>39</v>
      </c>
      <c r="H14" s="45">
        <v>720</v>
      </c>
      <c r="I14" s="46">
        <f t="shared" si="2"/>
        <v>22</v>
      </c>
      <c r="J14" s="50">
        <v>50</v>
      </c>
      <c r="K14" s="47">
        <f t="shared" si="3"/>
        <v>50</v>
      </c>
      <c r="L14" s="36">
        <f t="shared" si="4"/>
        <v>149</v>
      </c>
      <c r="M14" s="48">
        <f t="shared" si="5"/>
        <v>11</v>
      </c>
      <c r="N14" s="275"/>
      <c r="O14" s="274"/>
    </row>
    <row r="15" spans="1:15" ht="15.75" customHeight="1" x14ac:dyDescent="0.25">
      <c r="A15" s="67"/>
      <c r="B15" s="39"/>
      <c r="C15" s="40"/>
      <c r="D15" s="41"/>
      <c r="E15" s="42">
        <f t="shared" si="0"/>
        <v>0</v>
      </c>
      <c r="F15" s="45"/>
      <c r="G15" s="44">
        <f t="shared" si="1"/>
        <v>0</v>
      </c>
      <c r="H15" s="45"/>
      <c r="I15" s="46">
        <f t="shared" si="2"/>
        <v>0</v>
      </c>
      <c r="J15" s="50"/>
      <c r="K15" s="47">
        <f t="shared" si="3"/>
        <v>0</v>
      </c>
      <c r="L15" s="36">
        <f t="shared" si="4"/>
        <v>0</v>
      </c>
      <c r="M15" s="48">
        <f t="shared" si="5"/>
        <v>13</v>
      </c>
      <c r="N15" s="275"/>
      <c r="O15" s="274"/>
    </row>
    <row r="16" spans="1:15" ht="15.75" customHeight="1" x14ac:dyDescent="0.25">
      <c r="A16" s="68"/>
      <c r="B16" s="52"/>
      <c r="C16" s="53"/>
      <c r="D16" s="54"/>
      <c r="E16" s="55">
        <f t="shared" si="0"/>
        <v>0</v>
      </c>
      <c r="F16" s="58"/>
      <c r="G16" s="57">
        <f t="shared" si="1"/>
        <v>0</v>
      </c>
      <c r="H16" s="58"/>
      <c r="I16" s="59">
        <f t="shared" si="2"/>
        <v>0</v>
      </c>
      <c r="J16" s="60"/>
      <c r="K16" s="61">
        <f t="shared" si="3"/>
        <v>0</v>
      </c>
      <c r="L16" s="62">
        <f t="shared" si="4"/>
        <v>0</v>
      </c>
      <c r="M16" s="63">
        <f t="shared" si="5"/>
        <v>13</v>
      </c>
      <c r="N16" s="275"/>
      <c r="O16" s="274"/>
    </row>
    <row r="17" spans="1:15" ht="15.75" hidden="1" customHeight="1" x14ac:dyDescent="0.25">
      <c r="A17" s="69"/>
      <c r="B17" s="70"/>
      <c r="C17" s="27"/>
      <c r="D17" s="28"/>
      <c r="E17" s="71">
        <f t="shared" si="0"/>
        <v>0</v>
      </c>
      <c r="F17" s="32"/>
      <c r="G17" s="31">
        <f t="shared" si="1"/>
        <v>0</v>
      </c>
      <c r="H17" s="30"/>
      <c r="I17" s="33">
        <f t="shared" si="2"/>
        <v>0</v>
      </c>
      <c r="J17" s="32"/>
      <c r="K17" s="35">
        <f t="shared" si="3"/>
        <v>0</v>
      </c>
      <c r="L17" s="65">
        <f t="shared" si="4"/>
        <v>0</v>
      </c>
      <c r="M17" s="37">
        <f t="shared" si="5"/>
        <v>13</v>
      </c>
      <c r="N17" s="278">
        <f>SUM(L17:L20)-MIN(L17:L20)</f>
        <v>0</v>
      </c>
      <c r="O17" s="271">
        <f>RANK(N17,N$9:N$74)</f>
        <v>5</v>
      </c>
    </row>
    <row r="18" spans="1:15" ht="15.75" hidden="1" customHeight="1" x14ac:dyDescent="0.25">
      <c r="A18" s="72"/>
      <c r="B18" s="73"/>
      <c r="C18" s="40"/>
      <c r="D18" s="41"/>
      <c r="E18" s="74">
        <f t="shared" si="0"/>
        <v>0</v>
      </c>
      <c r="F18" s="45"/>
      <c r="G18" s="44">
        <f t="shared" si="1"/>
        <v>0</v>
      </c>
      <c r="H18" s="43"/>
      <c r="I18" s="46">
        <f t="shared" si="2"/>
        <v>0</v>
      </c>
      <c r="J18" s="45"/>
      <c r="K18" s="47">
        <f t="shared" si="3"/>
        <v>0</v>
      </c>
      <c r="L18" s="36">
        <f t="shared" si="4"/>
        <v>0</v>
      </c>
      <c r="M18" s="48">
        <f t="shared" si="5"/>
        <v>13</v>
      </c>
      <c r="N18" s="278"/>
      <c r="O18" s="271"/>
    </row>
    <row r="19" spans="1:15" ht="15.75" hidden="1" customHeight="1" x14ac:dyDescent="0.25">
      <c r="A19" s="72"/>
      <c r="B19" s="73"/>
      <c r="C19" s="40"/>
      <c r="D19" s="41"/>
      <c r="E19" s="74">
        <f t="shared" si="0"/>
        <v>0</v>
      </c>
      <c r="F19" s="45"/>
      <c r="G19" s="44">
        <f t="shared" si="1"/>
        <v>0</v>
      </c>
      <c r="H19" s="43"/>
      <c r="I19" s="46">
        <f t="shared" si="2"/>
        <v>0</v>
      </c>
      <c r="J19" s="45"/>
      <c r="K19" s="47">
        <f t="shared" si="3"/>
        <v>0</v>
      </c>
      <c r="L19" s="36">
        <f t="shared" si="4"/>
        <v>0</v>
      </c>
      <c r="M19" s="48">
        <f t="shared" si="5"/>
        <v>13</v>
      </c>
      <c r="N19" s="278"/>
      <c r="O19" s="271"/>
    </row>
    <row r="20" spans="1:15" ht="15.75" hidden="1" customHeight="1" x14ac:dyDescent="0.25">
      <c r="A20" s="75"/>
      <c r="B20" s="76"/>
      <c r="C20" s="53"/>
      <c r="D20" s="54"/>
      <c r="E20" s="77">
        <f t="shared" si="0"/>
        <v>0</v>
      </c>
      <c r="F20" s="58"/>
      <c r="G20" s="57">
        <f t="shared" si="1"/>
        <v>0</v>
      </c>
      <c r="H20" s="56"/>
      <c r="I20" s="59">
        <f t="shared" si="2"/>
        <v>0</v>
      </c>
      <c r="J20" s="58"/>
      <c r="K20" s="61">
        <f t="shared" si="3"/>
        <v>0</v>
      </c>
      <c r="L20" s="62">
        <f t="shared" si="4"/>
        <v>0</v>
      </c>
      <c r="M20" s="63">
        <f t="shared" si="5"/>
        <v>13</v>
      </c>
      <c r="N20" s="278"/>
      <c r="O20" s="271"/>
    </row>
    <row r="21" spans="1:15" ht="15.75" customHeight="1" x14ac:dyDescent="0.25">
      <c r="A21" s="78" t="s">
        <v>22</v>
      </c>
      <c r="B21" s="26" t="s">
        <v>142</v>
      </c>
      <c r="C21" s="27">
        <v>1</v>
      </c>
      <c r="D21" s="28">
        <v>5.2</v>
      </c>
      <c r="E21" s="29">
        <f t="shared" si="0"/>
        <v>48.999999999999993</v>
      </c>
      <c r="F21" s="32">
        <v>660</v>
      </c>
      <c r="G21" s="31">
        <f t="shared" si="1"/>
        <v>47</v>
      </c>
      <c r="H21" s="32">
        <v>740</v>
      </c>
      <c r="I21" s="33">
        <f t="shared" si="2"/>
        <v>24</v>
      </c>
      <c r="J21" s="34">
        <v>51</v>
      </c>
      <c r="K21" s="35">
        <f t="shared" si="3"/>
        <v>51</v>
      </c>
      <c r="L21" s="65">
        <f t="shared" si="4"/>
        <v>171</v>
      </c>
      <c r="M21" s="37">
        <f t="shared" si="5"/>
        <v>9</v>
      </c>
      <c r="N21" s="270">
        <f>SUM(L21:L24)-MIN(L21:L24)</f>
        <v>546</v>
      </c>
      <c r="O21" s="274">
        <f>RANK(N21,N$9:N$74)</f>
        <v>3</v>
      </c>
    </row>
    <row r="22" spans="1:15" ht="15.75" customHeight="1" x14ac:dyDescent="0.25">
      <c r="A22" s="79"/>
      <c r="B22" s="39" t="s">
        <v>162</v>
      </c>
      <c r="C22" s="40">
        <v>2</v>
      </c>
      <c r="D22" s="41">
        <v>3.7</v>
      </c>
      <c r="E22" s="42">
        <f t="shared" si="0"/>
        <v>63.999999999999993</v>
      </c>
      <c r="F22" s="45">
        <v>630</v>
      </c>
      <c r="G22" s="44">
        <f t="shared" si="1"/>
        <v>41</v>
      </c>
      <c r="H22" s="45">
        <v>710</v>
      </c>
      <c r="I22" s="46">
        <f t="shared" si="2"/>
        <v>21</v>
      </c>
      <c r="J22" s="50">
        <v>49</v>
      </c>
      <c r="K22" s="47">
        <f t="shared" si="3"/>
        <v>49</v>
      </c>
      <c r="L22" s="36">
        <f t="shared" si="4"/>
        <v>175</v>
      </c>
      <c r="M22" s="48">
        <f t="shared" si="5"/>
        <v>7</v>
      </c>
      <c r="N22" s="270"/>
      <c r="O22" s="274"/>
    </row>
    <row r="23" spans="1:15" ht="15.75" customHeight="1" x14ac:dyDescent="0.25">
      <c r="A23" s="67"/>
      <c r="B23" s="39" t="s">
        <v>163</v>
      </c>
      <c r="C23" s="40">
        <v>2</v>
      </c>
      <c r="D23" s="41">
        <v>4.9000000000000004</v>
      </c>
      <c r="E23" s="42">
        <f t="shared" si="0"/>
        <v>51.999999999999993</v>
      </c>
      <c r="F23" s="45">
        <v>660</v>
      </c>
      <c r="G23" s="44">
        <f t="shared" si="1"/>
        <v>47</v>
      </c>
      <c r="H23" s="45">
        <v>890</v>
      </c>
      <c r="I23" s="46">
        <f t="shared" si="2"/>
        <v>39</v>
      </c>
      <c r="J23" s="50">
        <v>62</v>
      </c>
      <c r="K23" s="47">
        <f t="shared" si="3"/>
        <v>62</v>
      </c>
      <c r="L23" s="36">
        <f t="shared" si="4"/>
        <v>200</v>
      </c>
      <c r="M23" s="48">
        <f t="shared" si="5"/>
        <v>4</v>
      </c>
      <c r="N23" s="270"/>
      <c r="O23" s="274"/>
    </row>
    <row r="24" spans="1:15" ht="15.75" customHeight="1" x14ac:dyDescent="0.25">
      <c r="A24" s="68"/>
      <c r="B24" s="52"/>
      <c r="C24" s="53"/>
      <c r="D24" s="54"/>
      <c r="E24" s="55">
        <f t="shared" si="0"/>
        <v>0</v>
      </c>
      <c r="F24" s="58"/>
      <c r="G24" s="57">
        <f t="shared" si="1"/>
        <v>0</v>
      </c>
      <c r="H24" s="58"/>
      <c r="I24" s="59">
        <f t="shared" si="2"/>
        <v>0</v>
      </c>
      <c r="J24" s="60"/>
      <c r="K24" s="61">
        <f t="shared" si="3"/>
        <v>0</v>
      </c>
      <c r="L24" s="62">
        <f t="shared" si="4"/>
        <v>0</v>
      </c>
      <c r="M24" s="63">
        <f t="shared" si="5"/>
        <v>13</v>
      </c>
      <c r="N24" s="270"/>
      <c r="O24" s="274"/>
    </row>
    <row r="25" spans="1:15" ht="15.75" hidden="1" customHeight="1" x14ac:dyDescent="0.25">
      <c r="A25" s="25"/>
      <c r="B25" s="80"/>
      <c r="C25" s="27"/>
      <c r="D25" s="28"/>
      <c r="E25" s="29">
        <f t="shared" si="0"/>
        <v>0</v>
      </c>
      <c r="F25" s="32"/>
      <c r="G25" s="31">
        <f t="shared" si="1"/>
        <v>0</v>
      </c>
      <c r="H25" s="32"/>
      <c r="I25" s="33">
        <f t="shared" si="2"/>
        <v>0</v>
      </c>
      <c r="J25" s="34"/>
      <c r="K25" s="35">
        <f t="shared" si="3"/>
        <v>0</v>
      </c>
      <c r="L25" s="36">
        <f t="shared" si="4"/>
        <v>0</v>
      </c>
      <c r="M25" s="37">
        <f t="shared" si="5"/>
        <v>13</v>
      </c>
      <c r="N25" s="275">
        <f>SUM(L25:L28)-MIN(L25:L28)</f>
        <v>0</v>
      </c>
      <c r="O25" s="271">
        <f>RANK(N25,N$9:N$74)</f>
        <v>5</v>
      </c>
    </row>
    <row r="26" spans="1:15" ht="15.75" hidden="1" customHeight="1" x14ac:dyDescent="0.25">
      <c r="A26" s="49"/>
      <c r="B26" s="81"/>
      <c r="C26" s="40"/>
      <c r="D26" s="41"/>
      <c r="E26" s="42">
        <f t="shared" si="0"/>
        <v>0</v>
      </c>
      <c r="F26" s="45"/>
      <c r="G26" s="44">
        <f t="shared" si="1"/>
        <v>0</v>
      </c>
      <c r="H26" s="45"/>
      <c r="I26" s="46">
        <f t="shared" si="2"/>
        <v>0</v>
      </c>
      <c r="J26" s="50"/>
      <c r="K26" s="47">
        <f t="shared" si="3"/>
        <v>0</v>
      </c>
      <c r="L26" s="36">
        <f t="shared" si="4"/>
        <v>0</v>
      </c>
      <c r="M26" s="48">
        <f t="shared" si="5"/>
        <v>13</v>
      </c>
      <c r="N26" s="275"/>
      <c r="O26" s="271"/>
    </row>
    <row r="27" spans="1:15" ht="15.75" hidden="1" customHeight="1" x14ac:dyDescent="0.25">
      <c r="A27" s="49"/>
      <c r="B27" s="81"/>
      <c r="C27" s="40"/>
      <c r="D27" s="41"/>
      <c r="E27" s="42">
        <f t="shared" si="0"/>
        <v>0</v>
      </c>
      <c r="F27" s="45"/>
      <c r="G27" s="44">
        <f t="shared" si="1"/>
        <v>0</v>
      </c>
      <c r="H27" s="45"/>
      <c r="I27" s="46">
        <f t="shared" si="2"/>
        <v>0</v>
      </c>
      <c r="J27" s="50"/>
      <c r="K27" s="47">
        <f t="shared" si="3"/>
        <v>0</v>
      </c>
      <c r="L27" s="36">
        <f t="shared" si="4"/>
        <v>0</v>
      </c>
      <c r="M27" s="48">
        <f t="shared" si="5"/>
        <v>13</v>
      </c>
      <c r="N27" s="275"/>
      <c r="O27" s="271"/>
    </row>
    <row r="28" spans="1:15" ht="15.75" hidden="1" customHeight="1" x14ac:dyDescent="0.25">
      <c r="A28" s="51"/>
      <c r="B28" s="82"/>
      <c r="C28" s="53"/>
      <c r="D28" s="54"/>
      <c r="E28" s="55">
        <f t="shared" si="0"/>
        <v>0</v>
      </c>
      <c r="F28" s="58"/>
      <c r="G28" s="57">
        <f t="shared" si="1"/>
        <v>0</v>
      </c>
      <c r="H28" s="58"/>
      <c r="I28" s="59">
        <f t="shared" si="2"/>
        <v>0</v>
      </c>
      <c r="J28" s="60"/>
      <c r="K28" s="61">
        <f t="shared" si="3"/>
        <v>0</v>
      </c>
      <c r="L28" s="62">
        <f t="shared" si="4"/>
        <v>0</v>
      </c>
      <c r="M28" s="63">
        <f t="shared" si="5"/>
        <v>13</v>
      </c>
      <c r="N28" s="275"/>
      <c r="O28" s="271"/>
    </row>
    <row r="29" spans="1:15" ht="15.75" hidden="1" customHeight="1" x14ac:dyDescent="0.25">
      <c r="A29" s="64" t="s">
        <v>27</v>
      </c>
      <c r="B29" s="26" t="s">
        <v>28</v>
      </c>
      <c r="C29" s="27">
        <v>1999</v>
      </c>
      <c r="D29" s="28"/>
      <c r="E29" s="29">
        <f t="shared" si="0"/>
        <v>0</v>
      </c>
      <c r="F29" s="30"/>
      <c r="G29" s="31">
        <f t="shared" si="1"/>
        <v>0</v>
      </c>
      <c r="H29" s="32"/>
      <c r="I29" s="33">
        <f t="shared" si="2"/>
        <v>0</v>
      </c>
      <c r="J29" s="34"/>
      <c r="K29" s="35">
        <f t="shared" si="3"/>
        <v>0</v>
      </c>
      <c r="L29" s="83">
        <f t="shared" si="4"/>
        <v>0</v>
      </c>
      <c r="M29" s="37">
        <f t="shared" si="5"/>
        <v>13</v>
      </c>
      <c r="N29" s="270">
        <f>SUM(L29:L32)-MIN(L29:L32)</f>
        <v>0</v>
      </c>
      <c r="O29" s="271">
        <f>RANK(N29,N$9:N$74)</f>
        <v>5</v>
      </c>
    </row>
    <row r="30" spans="1:15" ht="15.75" hidden="1" customHeight="1" x14ac:dyDescent="0.25">
      <c r="A30" s="84"/>
      <c r="B30" s="39" t="s">
        <v>29</v>
      </c>
      <c r="C30" s="40">
        <v>1997</v>
      </c>
      <c r="D30" s="41"/>
      <c r="E30" s="42">
        <f t="shared" si="0"/>
        <v>0</v>
      </c>
      <c r="F30" s="43"/>
      <c r="G30" s="44">
        <f t="shared" si="1"/>
        <v>0</v>
      </c>
      <c r="H30" s="45"/>
      <c r="I30" s="46">
        <f t="shared" si="2"/>
        <v>0</v>
      </c>
      <c r="J30" s="50"/>
      <c r="K30" s="47">
        <f t="shared" si="3"/>
        <v>0</v>
      </c>
      <c r="L30" s="85">
        <f t="shared" si="4"/>
        <v>0</v>
      </c>
      <c r="M30" s="48">
        <f t="shared" si="5"/>
        <v>13</v>
      </c>
      <c r="N30" s="270"/>
      <c r="O30" s="271"/>
    </row>
    <row r="31" spans="1:15" ht="15.75" hidden="1" customHeight="1" x14ac:dyDescent="0.25">
      <c r="A31" s="67"/>
      <c r="B31" s="39" t="s">
        <v>30</v>
      </c>
      <c r="C31" s="40">
        <v>2001</v>
      </c>
      <c r="D31" s="41"/>
      <c r="E31" s="42">
        <f t="shared" si="0"/>
        <v>0</v>
      </c>
      <c r="F31" s="43"/>
      <c r="G31" s="44">
        <f t="shared" si="1"/>
        <v>0</v>
      </c>
      <c r="H31" s="45"/>
      <c r="I31" s="46">
        <f t="shared" si="2"/>
        <v>0</v>
      </c>
      <c r="J31" s="50"/>
      <c r="K31" s="47">
        <f t="shared" si="3"/>
        <v>0</v>
      </c>
      <c r="L31" s="85">
        <f t="shared" si="4"/>
        <v>0</v>
      </c>
      <c r="M31" s="48">
        <f t="shared" si="5"/>
        <v>13</v>
      </c>
      <c r="N31" s="270"/>
      <c r="O31" s="271"/>
    </row>
    <row r="32" spans="1:15" ht="15.75" hidden="1" customHeight="1" x14ac:dyDescent="0.25">
      <c r="A32" s="68"/>
      <c r="B32" s="52" t="s">
        <v>31</v>
      </c>
      <c r="C32" s="53">
        <v>1998</v>
      </c>
      <c r="D32" s="54"/>
      <c r="E32" s="55">
        <f t="shared" si="0"/>
        <v>0</v>
      </c>
      <c r="F32" s="56"/>
      <c r="G32" s="57">
        <f t="shared" si="1"/>
        <v>0</v>
      </c>
      <c r="H32" s="58"/>
      <c r="I32" s="59">
        <f t="shared" si="2"/>
        <v>0</v>
      </c>
      <c r="J32" s="60"/>
      <c r="K32" s="61">
        <f t="shared" si="3"/>
        <v>0</v>
      </c>
      <c r="L32" s="86">
        <f t="shared" si="4"/>
        <v>0</v>
      </c>
      <c r="M32" s="63">
        <f t="shared" si="5"/>
        <v>13</v>
      </c>
      <c r="N32" s="270"/>
      <c r="O32" s="271"/>
    </row>
    <row r="33" spans="1:15" ht="15.75" hidden="1" customHeight="1" x14ac:dyDescent="0.25">
      <c r="A33" s="64" t="s">
        <v>32</v>
      </c>
      <c r="B33" s="26" t="s">
        <v>33</v>
      </c>
      <c r="C33" s="27"/>
      <c r="D33" s="28"/>
      <c r="E33" s="29">
        <f t="shared" si="0"/>
        <v>0</v>
      </c>
      <c r="F33" s="32"/>
      <c r="G33" s="31">
        <f t="shared" si="1"/>
        <v>0</v>
      </c>
      <c r="H33" s="32"/>
      <c r="I33" s="33">
        <f t="shared" si="2"/>
        <v>0</v>
      </c>
      <c r="J33" s="34"/>
      <c r="K33" s="35">
        <f t="shared" si="3"/>
        <v>0</v>
      </c>
      <c r="L33" s="65">
        <f t="shared" si="4"/>
        <v>0</v>
      </c>
      <c r="M33" s="37">
        <f t="shared" si="5"/>
        <v>13</v>
      </c>
      <c r="N33" s="275">
        <f>SUM(L33:L36)-MIN(L33:L36)</f>
        <v>0</v>
      </c>
      <c r="O33" s="271">
        <f>RANK(N33,N$9:N$74)</f>
        <v>5</v>
      </c>
    </row>
    <row r="34" spans="1:15" ht="15.75" hidden="1" customHeight="1" x14ac:dyDescent="0.25">
      <c r="A34" s="84"/>
      <c r="B34" s="39" t="s">
        <v>34</v>
      </c>
      <c r="C34" s="40">
        <v>2001</v>
      </c>
      <c r="D34" s="41"/>
      <c r="E34" s="42">
        <f t="shared" si="0"/>
        <v>0</v>
      </c>
      <c r="F34" s="45"/>
      <c r="G34" s="44">
        <f t="shared" si="1"/>
        <v>0</v>
      </c>
      <c r="H34" s="45"/>
      <c r="I34" s="46">
        <f t="shared" si="2"/>
        <v>0</v>
      </c>
      <c r="J34" s="50"/>
      <c r="K34" s="47">
        <f t="shared" si="3"/>
        <v>0</v>
      </c>
      <c r="L34" s="36">
        <f t="shared" si="4"/>
        <v>0</v>
      </c>
      <c r="M34" s="48">
        <f t="shared" si="5"/>
        <v>13</v>
      </c>
      <c r="N34" s="275"/>
      <c r="O34" s="271"/>
    </row>
    <row r="35" spans="1:15" ht="15.75" hidden="1" customHeight="1" x14ac:dyDescent="0.25">
      <c r="A35" s="67"/>
      <c r="B35" s="39" t="s">
        <v>35</v>
      </c>
      <c r="C35" s="40">
        <v>1998</v>
      </c>
      <c r="D35" s="41"/>
      <c r="E35" s="42">
        <f t="shared" si="0"/>
        <v>0</v>
      </c>
      <c r="F35" s="45"/>
      <c r="G35" s="44">
        <f t="shared" si="1"/>
        <v>0</v>
      </c>
      <c r="H35" s="45"/>
      <c r="I35" s="46">
        <f t="shared" si="2"/>
        <v>0</v>
      </c>
      <c r="J35" s="50"/>
      <c r="K35" s="47">
        <f t="shared" si="3"/>
        <v>0</v>
      </c>
      <c r="L35" s="36">
        <f t="shared" si="4"/>
        <v>0</v>
      </c>
      <c r="M35" s="48">
        <f t="shared" si="5"/>
        <v>13</v>
      </c>
      <c r="N35" s="275"/>
      <c r="O35" s="271"/>
    </row>
    <row r="36" spans="1:15" ht="15.75" hidden="1" customHeight="1" x14ac:dyDescent="0.25">
      <c r="A36" s="51"/>
      <c r="B36" s="52"/>
      <c r="C36" s="53"/>
      <c r="D36" s="54"/>
      <c r="E36" s="55">
        <f t="shared" si="0"/>
        <v>0</v>
      </c>
      <c r="F36" s="58"/>
      <c r="G36" s="57">
        <f t="shared" si="1"/>
        <v>0</v>
      </c>
      <c r="H36" s="58"/>
      <c r="I36" s="59">
        <f t="shared" si="2"/>
        <v>0</v>
      </c>
      <c r="J36" s="60"/>
      <c r="K36" s="61">
        <f t="shared" si="3"/>
        <v>0</v>
      </c>
      <c r="L36" s="62">
        <f t="shared" si="4"/>
        <v>0</v>
      </c>
      <c r="M36" s="63">
        <f t="shared" si="5"/>
        <v>13</v>
      </c>
      <c r="N36" s="275"/>
      <c r="O36" s="271"/>
    </row>
    <row r="37" spans="1:15" ht="15.75" hidden="1" customHeight="1" x14ac:dyDescent="0.25">
      <c r="A37" s="25" t="s">
        <v>36</v>
      </c>
      <c r="B37" s="26" t="s">
        <v>37</v>
      </c>
      <c r="C37" s="27">
        <v>1998</v>
      </c>
      <c r="D37" s="28"/>
      <c r="E37" s="29">
        <f t="shared" si="0"/>
        <v>0</v>
      </c>
      <c r="F37" s="30"/>
      <c r="G37" s="31">
        <f t="shared" si="1"/>
        <v>0</v>
      </c>
      <c r="H37" s="32"/>
      <c r="I37" s="33">
        <f t="shared" si="2"/>
        <v>0</v>
      </c>
      <c r="J37" s="34"/>
      <c r="K37" s="35">
        <f t="shared" si="3"/>
        <v>0</v>
      </c>
      <c r="L37" s="65">
        <f t="shared" si="4"/>
        <v>0</v>
      </c>
      <c r="M37" s="37">
        <f t="shared" si="5"/>
        <v>13</v>
      </c>
      <c r="N37" s="270">
        <f>SUM(L37:L40)-MIN(L37:L40)</f>
        <v>0</v>
      </c>
      <c r="O37" s="271">
        <f>RANK(N37,N$9:N$74)</f>
        <v>5</v>
      </c>
    </row>
    <row r="38" spans="1:15" ht="15.75" hidden="1" customHeight="1" x14ac:dyDescent="0.25">
      <c r="A38" s="49"/>
      <c r="B38" s="39" t="s">
        <v>38</v>
      </c>
      <c r="C38" s="40">
        <v>1999</v>
      </c>
      <c r="D38" s="41"/>
      <c r="E38" s="42">
        <f t="shared" si="0"/>
        <v>0</v>
      </c>
      <c r="F38" s="43"/>
      <c r="G38" s="44">
        <f t="shared" si="1"/>
        <v>0</v>
      </c>
      <c r="H38" s="45"/>
      <c r="I38" s="46">
        <f t="shared" si="2"/>
        <v>0</v>
      </c>
      <c r="J38" s="45"/>
      <c r="K38" s="47">
        <f t="shared" si="3"/>
        <v>0</v>
      </c>
      <c r="L38" s="36">
        <f t="shared" si="4"/>
        <v>0</v>
      </c>
      <c r="M38" s="48">
        <f t="shared" si="5"/>
        <v>13</v>
      </c>
      <c r="N38" s="270"/>
      <c r="O38" s="271"/>
    </row>
    <row r="39" spans="1:15" ht="15.75" hidden="1" customHeight="1" x14ac:dyDescent="0.25">
      <c r="A39" s="49"/>
      <c r="B39" s="39" t="s">
        <v>39</v>
      </c>
      <c r="C39" s="40">
        <v>2000</v>
      </c>
      <c r="D39" s="41"/>
      <c r="E39" s="42">
        <f t="shared" si="0"/>
        <v>0</v>
      </c>
      <c r="F39" s="43"/>
      <c r="G39" s="44">
        <f t="shared" si="1"/>
        <v>0</v>
      </c>
      <c r="H39" s="45"/>
      <c r="I39" s="46">
        <f t="shared" si="2"/>
        <v>0</v>
      </c>
      <c r="J39" s="50"/>
      <c r="K39" s="47">
        <f t="shared" si="3"/>
        <v>0</v>
      </c>
      <c r="L39" s="36">
        <f t="shared" si="4"/>
        <v>0</v>
      </c>
      <c r="M39" s="48">
        <f t="shared" si="5"/>
        <v>13</v>
      </c>
      <c r="N39" s="270"/>
      <c r="O39" s="271"/>
    </row>
    <row r="40" spans="1:15" ht="15.75" hidden="1" customHeight="1" x14ac:dyDescent="0.25">
      <c r="A40" s="51"/>
      <c r="B40" s="52" t="s">
        <v>40</v>
      </c>
      <c r="C40" s="53">
        <v>1999</v>
      </c>
      <c r="D40" s="54"/>
      <c r="E40" s="55">
        <f t="shared" si="0"/>
        <v>0</v>
      </c>
      <c r="F40" s="56"/>
      <c r="G40" s="57">
        <f t="shared" si="1"/>
        <v>0</v>
      </c>
      <c r="H40" s="58"/>
      <c r="I40" s="59">
        <f t="shared" si="2"/>
        <v>0</v>
      </c>
      <c r="J40" s="60"/>
      <c r="K40" s="61">
        <f t="shared" si="3"/>
        <v>0</v>
      </c>
      <c r="L40" s="62">
        <f t="shared" si="4"/>
        <v>0</v>
      </c>
      <c r="M40" s="63">
        <f t="shared" si="5"/>
        <v>13</v>
      </c>
      <c r="N40" s="270"/>
      <c r="O40" s="271"/>
    </row>
    <row r="41" spans="1:15" ht="14.1" hidden="1" customHeight="1" x14ac:dyDescent="0.25">
      <c r="A41" s="87" t="s">
        <v>4</v>
      </c>
      <c r="B41" s="88" t="s">
        <v>5</v>
      </c>
      <c r="C41" s="89" t="s">
        <v>6</v>
      </c>
      <c r="D41" s="276" t="s">
        <v>7</v>
      </c>
      <c r="E41" s="276"/>
      <c r="F41" s="90"/>
      <c r="G41" s="91"/>
      <c r="H41" s="276"/>
      <c r="I41" s="276"/>
      <c r="J41" s="90"/>
      <c r="K41" s="91"/>
      <c r="L41" s="92" t="s">
        <v>11</v>
      </c>
      <c r="M41" s="92" t="s">
        <v>12</v>
      </c>
      <c r="N41" s="93" t="s">
        <v>13</v>
      </c>
      <c r="O41" s="277" t="s">
        <v>14</v>
      </c>
    </row>
    <row r="42" spans="1:15" hidden="1" x14ac:dyDescent="0.25">
      <c r="A42" s="94"/>
      <c r="B42" s="95" t="s">
        <v>15</v>
      </c>
      <c r="C42" s="96" t="s">
        <v>16</v>
      </c>
      <c r="D42" s="97" t="s">
        <v>17</v>
      </c>
      <c r="E42" s="98" t="s">
        <v>18</v>
      </c>
      <c r="F42" s="99"/>
      <c r="G42" s="100" t="s">
        <v>18</v>
      </c>
      <c r="H42" s="101"/>
      <c r="I42" s="102" t="s">
        <v>18</v>
      </c>
      <c r="J42" s="99"/>
      <c r="K42" s="103" t="s">
        <v>18</v>
      </c>
      <c r="L42" s="104" t="s">
        <v>19</v>
      </c>
      <c r="M42" s="105" t="s">
        <v>19</v>
      </c>
      <c r="N42" s="106" t="s">
        <v>20</v>
      </c>
      <c r="O42" s="277"/>
    </row>
    <row r="43" spans="1:15" hidden="1" x14ac:dyDescent="0.25">
      <c r="A43" s="64"/>
      <c r="B43" s="26"/>
      <c r="C43" s="27"/>
      <c r="D43" s="28"/>
      <c r="E43" s="71">
        <f t="shared" ref="E43:E74" si="6">IF(D43&gt;10.1,0,(IF(D43=0,0,(10.1-D43)*10)))</f>
        <v>0</v>
      </c>
      <c r="F43" s="32"/>
      <c r="G43" s="31">
        <f t="shared" ref="G43:G74" si="7">IF(F43&lt;=420,0,IF(F43=430,1,(F43-430)/5+1))</f>
        <v>0</v>
      </c>
      <c r="H43" s="30"/>
      <c r="I43" s="33">
        <f t="shared" ref="I43:I74" si="8">IF(H43&gt;500,(H43-500)/10*1,0)</f>
        <v>0</v>
      </c>
      <c r="J43" s="32"/>
      <c r="K43" s="35">
        <f t="shared" ref="K43:K74" si="9">J43*1</f>
        <v>0</v>
      </c>
      <c r="L43" s="65">
        <f t="shared" ref="L43:L74" si="10">SUM(K43,I43,G43,E43)</f>
        <v>0</v>
      </c>
      <c r="M43" s="107">
        <f t="shared" ref="M43:M74" si="11">RANK(L43,L$9:L$74)</f>
        <v>13</v>
      </c>
      <c r="N43" s="270">
        <f>SUM(L43:L46)-MIN(L43:L46)</f>
        <v>0</v>
      </c>
      <c r="O43" s="271">
        <f>RANK(N43,N$9:N$74)</f>
        <v>5</v>
      </c>
    </row>
    <row r="44" spans="1:15" hidden="1" x14ac:dyDescent="0.25">
      <c r="A44" s="108"/>
      <c r="B44" s="39"/>
      <c r="C44" s="40"/>
      <c r="D44" s="41"/>
      <c r="E44" s="74">
        <f t="shared" si="6"/>
        <v>0</v>
      </c>
      <c r="F44" s="45"/>
      <c r="G44" s="44">
        <f t="shared" si="7"/>
        <v>0</v>
      </c>
      <c r="H44" s="43"/>
      <c r="I44" s="46">
        <f t="shared" si="8"/>
        <v>0</v>
      </c>
      <c r="J44" s="45"/>
      <c r="K44" s="47">
        <f t="shared" si="9"/>
        <v>0</v>
      </c>
      <c r="L44" s="36">
        <f t="shared" si="10"/>
        <v>0</v>
      </c>
      <c r="M44" s="48">
        <f t="shared" si="11"/>
        <v>13</v>
      </c>
      <c r="N44" s="270"/>
      <c r="O44" s="271"/>
    </row>
    <row r="45" spans="1:15" hidden="1" x14ac:dyDescent="0.25">
      <c r="A45" s="67"/>
      <c r="B45" s="39"/>
      <c r="C45" s="40"/>
      <c r="D45" s="41"/>
      <c r="E45" s="74">
        <f t="shared" si="6"/>
        <v>0</v>
      </c>
      <c r="F45" s="45"/>
      <c r="G45" s="44">
        <f t="shared" si="7"/>
        <v>0</v>
      </c>
      <c r="H45" s="43"/>
      <c r="I45" s="46">
        <f t="shared" si="8"/>
        <v>0</v>
      </c>
      <c r="J45" s="45"/>
      <c r="K45" s="47">
        <f t="shared" si="9"/>
        <v>0</v>
      </c>
      <c r="L45" s="36">
        <f t="shared" si="10"/>
        <v>0</v>
      </c>
      <c r="M45" s="48">
        <f t="shared" si="11"/>
        <v>13</v>
      </c>
      <c r="N45" s="270"/>
      <c r="O45" s="271"/>
    </row>
    <row r="46" spans="1:15" hidden="1" x14ac:dyDescent="0.25">
      <c r="A46" s="68"/>
      <c r="B46" s="52"/>
      <c r="C46" s="53"/>
      <c r="D46" s="54"/>
      <c r="E46" s="77">
        <f t="shared" si="6"/>
        <v>0</v>
      </c>
      <c r="F46" s="58"/>
      <c r="G46" s="57">
        <f t="shared" si="7"/>
        <v>0</v>
      </c>
      <c r="H46" s="56"/>
      <c r="I46" s="59">
        <f t="shared" si="8"/>
        <v>0</v>
      </c>
      <c r="J46" s="58"/>
      <c r="K46" s="61">
        <f t="shared" si="9"/>
        <v>0</v>
      </c>
      <c r="L46" s="62">
        <f t="shared" si="10"/>
        <v>0</v>
      </c>
      <c r="M46" s="63">
        <f t="shared" si="11"/>
        <v>13</v>
      </c>
      <c r="N46" s="270"/>
      <c r="O46" s="271"/>
    </row>
    <row r="47" spans="1:15" hidden="1" x14ac:dyDescent="0.25">
      <c r="A47" s="25"/>
      <c r="B47" s="26"/>
      <c r="C47" s="27"/>
      <c r="D47" s="28"/>
      <c r="E47" s="29">
        <f t="shared" si="6"/>
        <v>0</v>
      </c>
      <c r="F47" s="32"/>
      <c r="G47" s="31">
        <f t="shared" si="7"/>
        <v>0</v>
      </c>
      <c r="H47" s="32"/>
      <c r="I47" s="33">
        <f t="shared" si="8"/>
        <v>0</v>
      </c>
      <c r="J47" s="34"/>
      <c r="K47" s="35">
        <f t="shared" si="9"/>
        <v>0</v>
      </c>
      <c r="L47" s="65">
        <f t="shared" si="10"/>
        <v>0</v>
      </c>
      <c r="M47" s="37">
        <f t="shared" si="11"/>
        <v>13</v>
      </c>
      <c r="N47" s="270">
        <f>SUM(L47:L50)-MIN(L47:L50)</f>
        <v>0</v>
      </c>
      <c r="O47" s="274">
        <f>RANK(N47,N$9:N$74)</f>
        <v>5</v>
      </c>
    </row>
    <row r="48" spans="1:15" hidden="1" x14ac:dyDescent="0.25">
      <c r="A48" s="38"/>
      <c r="B48" s="39"/>
      <c r="C48" s="40"/>
      <c r="D48" s="41"/>
      <c r="E48" s="42">
        <f t="shared" si="6"/>
        <v>0</v>
      </c>
      <c r="F48" s="45"/>
      <c r="G48" s="44">
        <f t="shared" si="7"/>
        <v>0</v>
      </c>
      <c r="H48" s="45"/>
      <c r="I48" s="46">
        <f t="shared" si="8"/>
        <v>0</v>
      </c>
      <c r="J48" s="50"/>
      <c r="K48" s="47">
        <f t="shared" si="9"/>
        <v>0</v>
      </c>
      <c r="L48" s="36">
        <f t="shared" si="10"/>
        <v>0</v>
      </c>
      <c r="M48" s="48">
        <f t="shared" si="11"/>
        <v>13</v>
      </c>
      <c r="N48" s="270"/>
      <c r="O48" s="274"/>
    </row>
    <row r="49" spans="1:15" hidden="1" x14ac:dyDescent="0.25">
      <c r="A49" s="49"/>
      <c r="B49" s="39"/>
      <c r="C49" s="40"/>
      <c r="D49" s="41"/>
      <c r="E49" s="42">
        <f t="shared" si="6"/>
        <v>0</v>
      </c>
      <c r="F49" s="45"/>
      <c r="G49" s="44">
        <f t="shared" si="7"/>
        <v>0</v>
      </c>
      <c r="H49" s="45"/>
      <c r="I49" s="46">
        <f t="shared" si="8"/>
        <v>0</v>
      </c>
      <c r="J49" s="50"/>
      <c r="K49" s="47">
        <f t="shared" si="9"/>
        <v>0</v>
      </c>
      <c r="L49" s="36">
        <f t="shared" si="10"/>
        <v>0</v>
      </c>
      <c r="M49" s="48">
        <f t="shared" si="11"/>
        <v>13</v>
      </c>
      <c r="N49" s="270"/>
      <c r="O49" s="274"/>
    </row>
    <row r="50" spans="1:15" hidden="1" x14ac:dyDescent="0.25">
      <c r="A50" s="51"/>
      <c r="B50" s="52"/>
      <c r="C50" s="53"/>
      <c r="D50" s="54"/>
      <c r="E50" s="55">
        <f t="shared" si="6"/>
        <v>0</v>
      </c>
      <c r="F50" s="58"/>
      <c r="G50" s="57">
        <f t="shared" si="7"/>
        <v>0</v>
      </c>
      <c r="H50" s="58"/>
      <c r="I50" s="59">
        <f t="shared" si="8"/>
        <v>0</v>
      </c>
      <c r="J50" s="60"/>
      <c r="K50" s="61">
        <f t="shared" si="9"/>
        <v>0</v>
      </c>
      <c r="L50" s="62">
        <f t="shared" si="10"/>
        <v>0</v>
      </c>
      <c r="M50" s="63">
        <f t="shared" si="11"/>
        <v>13</v>
      </c>
      <c r="N50" s="270"/>
      <c r="O50" s="274"/>
    </row>
    <row r="51" spans="1:15" hidden="1" x14ac:dyDescent="0.25">
      <c r="A51" s="25"/>
      <c r="B51" s="26"/>
      <c r="C51" s="27"/>
      <c r="D51" s="28"/>
      <c r="E51" s="29">
        <f t="shared" si="6"/>
        <v>0</v>
      </c>
      <c r="F51" s="32"/>
      <c r="G51" s="31">
        <f t="shared" si="7"/>
        <v>0</v>
      </c>
      <c r="H51" s="32"/>
      <c r="I51" s="33">
        <f t="shared" si="8"/>
        <v>0</v>
      </c>
      <c r="J51" s="34"/>
      <c r="K51" s="35">
        <f t="shared" si="9"/>
        <v>0</v>
      </c>
      <c r="L51" s="83">
        <f t="shared" si="10"/>
        <v>0</v>
      </c>
      <c r="M51" s="37">
        <f t="shared" si="11"/>
        <v>13</v>
      </c>
      <c r="N51" s="270">
        <f>SUM(L51:L54)-MIN(L51:L54)</f>
        <v>0</v>
      </c>
      <c r="O51" s="271">
        <f>RANK(N51,N$9:N$74)</f>
        <v>5</v>
      </c>
    </row>
    <row r="52" spans="1:15" hidden="1" x14ac:dyDescent="0.25">
      <c r="A52" s="49"/>
      <c r="B52" s="39"/>
      <c r="C52" s="40"/>
      <c r="D52" s="41"/>
      <c r="E52" s="42">
        <f t="shared" si="6"/>
        <v>0</v>
      </c>
      <c r="F52" s="45"/>
      <c r="G52" s="44">
        <f t="shared" si="7"/>
        <v>0</v>
      </c>
      <c r="H52" s="45"/>
      <c r="I52" s="46">
        <f t="shared" si="8"/>
        <v>0</v>
      </c>
      <c r="J52" s="50"/>
      <c r="K52" s="47">
        <f t="shared" si="9"/>
        <v>0</v>
      </c>
      <c r="L52" s="85">
        <f t="shared" si="10"/>
        <v>0</v>
      </c>
      <c r="M52" s="48">
        <f t="shared" si="11"/>
        <v>13</v>
      </c>
      <c r="N52" s="270"/>
      <c r="O52" s="271"/>
    </row>
    <row r="53" spans="1:15" hidden="1" x14ac:dyDescent="0.25">
      <c r="A53" s="49"/>
      <c r="B53" s="39"/>
      <c r="C53" s="40"/>
      <c r="D53" s="41"/>
      <c r="E53" s="42">
        <f t="shared" si="6"/>
        <v>0</v>
      </c>
      <c r="F53" s="45"/>
      <c r="G53" s="44">
        <f t="shared" si="7"/>
        <v>0</v>
      </c>
      <c r="H53" s="45"/>
      <c r="I53" s="46">
        <f t="shared" si="8"/>
        <v>0</v>
      </c>
      <c r="J53" s="50"/>
      <c r="K53" s="47">
        <f t="shared" si="9"/>
        <v>0</v>
      </c>
      <c r="L53" s="85">
        <f t="shared" si="10"/>
        <v>0</v>
      </c>
      <c r="M53" s="48">
        <f t="shared" si="11"/>
        <v>13</v>
      </c>
      <c r="N53" s="270"/>
      <c r="O53" s="271"/>
    </row>
    <row r="54" spans="1:15" hidden="1" x14ac:dyDescent="0.25">
      <c r="A54" s="51"/>
      <c r="B54" s="52"/>
      <c r="C54" s="53"/>
      <c r="D54" s="54"/>
      <c r="E54" s="55">
        <f t="shared" si="6"/>
        <v>0</v>
      </c>
      <c r="F54" s="58"/>
      <c r="G54" s="57">
        <f t="shared" si="7"/>
        <v>0</v>
      </c>
      <c r="H54" s="58"/>
      <c r="I54" s="109">
        <f t="shared" si="8"/>
        <v>0</v>
      </c>
      <c r="J54" s="60"/>
      <c r="K54" s="61">
        <f t="shared" si="9"/>
        <v>0</v>
      </c>
      <c r="L54" s="86">
        <f t="shared" si="10"/>
        <v>0</v>
      </c>
      <c r="M54" s="63">
        <f t="shared" si="11"/>
        <v>13</v>
      </c>
      <c r="N54" s="270"/>
      <c r="O54" s="271"/>
    </row>
    <row r="55" spans="1:15" hidden="1" x14ac:dyDescent="0.25">
      <c r="A55" s="25"/>
      <c r="B55" s="26"/>
      <c r="C55" s="27"/>
      <c r="D55" s="28"/>
      <c r="E55" s="29">
        <f t="shared" si="6"/>
        <v>0</v>
      </c>
      <c r="F55" s="32"/>
      <c r="G55" s="31">
        <f t="shared" si="7"/>
        <v>0</v>
      </c>
      <c r="H55" s="32"/>
      <c r="I55" s="33">
        <f t="shared" si="8"/>
        <v>0</v>
      </c>
      <c r="J55" s="34"/>
      <c r="K55" s="35">
        <f t="shared" si="9"/>
        <v>0</v>
      </c>
      <c r="L55" s="83">
        <f t="shared" si="10"/>
        <v>0</v>
      </c>
      <c r="M55" s="37">
        <f t="shared" si="11"/>
        <v>13</v>
      </c>
      <c r="N55" s="270">
        <f>SUM(L55:L58)-MIN(L55:L58)</f>
        <v>0</v>
      </c>
      <c r="O55" s="271">
        <f>RANK(N55,N$9:N$74)</f>
        <v>5</v>
      </c>
    </row>
    <row r="56" spans="1:15" hidden="1" x14ac:dyDescent="0.25">
      <c r="A56" s="38"/>
      <c r="B56" s="39"/>
      <c r="C56" s="40"/>
      <c r="D56" s="41"/>
      <c r="E56" s="42">
        <f t="shared" si="6"/>
        <v>0</v>
      </c>
      <c r="F56" s="45"/>
      <c r="G56" s="44">
        <f t="shared" si="7"/>
        <v>0</v>
      </c>
      <c r="H56" s="45"/>
      <c r="I56" s="46">
        <f t="shared" si="8"/>
        <v>0</v>
      </c>
      <c r="J56" s="50"/>
      <c r="K56" s="47">
        <f t="shared" si="9"/>
        <v>0</v>
      </c>
      <c r="L56" s="85">
        <f t="shared" si="10"/>
        <v>0</v>
      </c>
      <c r="M56" s="48">
        <f t="shared" si="11"/>
        <v>13</v>
      </c>
      <c r="N56" s="270"/>
      <c r="O56" s="271"/>
    </row>
    <row r="57" spans="1:15" hidden="1" x14ac:dyDescent="0.25">
      <c r="A57" s="49"/>
      <c r="B57" s="39"/>
      <c r="C57" s="40"/>
      <c r="D57" s="41"/>
      <c r="E57" s="42">
        <f t="shared" si="6"/>
        <v>0</v>
      </c>
      <c r="F57" s="45"/>
      <c r="G57" s="44">
        <f t="shared" si="7"/>
        <v>0</v>
      </c>
      <c r="H57" s="45"/>
      <c r="I57" s="46">
        <f t="shared" si="8"/>
        <v>0</v>
      </c>
      <c r="J57" s="50"/>
      <c r="K57" s="47">
        <f t="shared" si="9"/>
        <v>0</v>
      </c>
      <c r="L57" s="85">
        <f t="shared" si="10"/>
        <v>0</v>
      </c>
      <c r="M57" s="48">
        <f t="shared" si="11"/>
        <v>13</v>
      </c>
      <c r="N57" s="270"/>
      <c r="O57" s="271"/>
    </row>
    <row r="58" spans="1:15" hidden="1" x14ac:dyDescent="0.25">
      <c r="A58" s="51"/>
      <c r="B58" s="52"/>
      <c r="C58" s="53"/>
      <c r="D58" s="54"/>
      <c r="E58" s="55">
        <f t="shared" si="6"/>
        <v>0</v>
      </c>
      <c r="F58" s="58"/>
      <c r="G58" s="57">
        <f t="shared" si="7"/>
        <v>0</v>
      </c>
      <c r="H58" s="58"/>
      <c r="I58" s="59">
        <f t="shared" si="8"/>
        <v>0</v>
      </c>
      <c r="J58" s="60"/>
      <c r="K58" s="61">
        <f t="shared" si="9"/>
        <v>0</v>
      </c>
      <c r="L58" s="86">
        <f t="shared" si="10"/>
        <v>0</v>
      </c>
      <c r="M58" s="63">
        <f t="shared" si="11"/>
        <v>13</v>
      </c>
      <c r="N58" s="270"/>
      <c r="O58" s="271"/>
    </row>
    <row r="59" spans="1:15" hidden="1" x14ac:dyDescent="0.25">
      <c r="A59" s="64"/>
      <c r="B59" s="26"/>
      <c r="C59" s="27"/>
      <c r="D59" s="28"/>
      <c r="E59" s="71">
        <f t="shared" si="6"/>
        <v>0</v>
      </c>
      <c r="F59" s="32"/>
      <c r="G59" s="31">
        <f t="shared" si="7"/>
        <v>0</v>
      </c>
      <c r="H59" s="30"/>
      <c r="I59" s="33">
        <f t="shared" si="8"/>
        <v>0</v>
      </c>
      <c r="J59" s="32"/>
      <c r="K59" s="35">
        <f t="shared" si="9"/>
        <v>0</v>
      </c>
      <c r="L59" s="65">
        <f t="shared" si="10"/>
        <v>0</v>
      </c>
      <c r="M59" s="37">
        <f t="shared" si="11"/>
        <v>13</v>
      </c>
      <c r="N59" s="270">
        <f>SUM(L59:L62)-MIN(L59:L62)</f>
        <v>0</v>
      </c>
      <c r="O59" s="274">
        <f>RANK(N59,N$9:N$74)</f>
        <v>5</v>
      </c>
    </row>
    <row r="60" spans="1:15" hidden="1" x14ac:dyDescent="0.25">
      <c r="A60" s="108"/>
      <c r="B60" s="39"/>
      <c r="C60" s="40"/>
      <c r="D60" s="41"/>
      <c r="E60" s="74">
        <f t="shared" si="6"/>
        <v>0</v>
      </c>
      <c r="F60" s="45"/>
      <c r="G60" s="44">
        <f t="shared" si="7"/>
        <v>0</v>
      </c>
      <c r="H60" s="43"/>
      <c r="I60" s="46">
        <f t="shared" si="8"/>
        <v>0</v>
      </c>
      <c r="J60" s="45"/>
      <c r="K60" s="47">
        <f t="shared" si="9"/>
        <v>0</v>
      </c>
      <c r="L60" s="36">
        <f t="shared" si="10"/>
        <v>0</v>
      </c>
      <c r="M60" s="48">
        <f t="shared" si="11"/>
        <v>13</v>
      </c>
      <c r="N60" s="270"/>
      <c r="O60" s="274"/>
    </row>
    <row r="61" spans="1:15" hidden="1" x14ac:dyDescent="0.25">
      <c r="A61" s="67"/>
      <c r="B61" s="39"/>
      <c r="C61" s="40"/>
      <c r="D61" s="41"/>
      <c r="E61" s="74">
        <f t="shared" si="6"/>
        <v>0</v>
      </c>
      <c r="F61" s="45"/>
      <c r="G61" s="44">
        <f t="shared" si="7"/>
        <v>0</v>
      </c>
      <c r="H61" s="43"/>
      <c r="I61" s="46">
        <f t="shared" si="8"/>
        <v>0</v>
      </c>
      <c r="J61" s="45"/>
      <c r="K61" s="47">
        <f t="shared" si="9"/>
        <v>0</v>
      </c>
      <c r="L61" s="36">
        <f t="shared" si="10"/>
        <v>0</v>
      </c>
      <c r="M61" s="48">
        <f t="shared" si="11"/>
        <v>13</v>
      </c>
      <c r="N61" s="270"/>
      <c r="O61" s="274"/>
    </row>
    <row r="62" spans="1:15" hidden="1" x14ac:dyDescent="0.25">
      <c r="A62" s="68"/>
      <c r="B62" s="52"/>
      <c r="C62" s="53"/>
      <c r="D62" s="54"/>
      <c r="E62" s="77">
        <f t="shared" si="6"/>
        <v>0</v>
      </c>
      <c r="F62" s="58"/>
      <c r="G62" s="57">
        <f t="shared" si="7"/>
        <v>0</v>
      </c>
      <c r="H62" s="56"/>
      <c r="I62" s="59">
        <f t="shared" si="8"/>
        <v>0</v>
      </c>
      <c r="J62" s="58"/>
      <c r="K62" s="61">
        <f t="shared" si="9"/>
        <v>0</v>
      </c>
      <c r="L62" s="62">
        <f t="shared" si="10"/>
        <v>0</v>
      </c>
      <c r="M62" s="63">
        <f t="shared" si="11"/>
        <v>13</v>
      </c>
      <c r="N62" s="270"/>
      <c r="O62" s="274"/>
    </row>
    <row r="63" spans="1:15" hidden="1" x14ac:dyDescent="0.25">
      <c r="A63" s="64"/>
      <c r="B63" s="26"/>
      <c r="C63" s="27"/>
      <c r="D63" s="28"/>
      <c r="E63" s="29">
        <f t="shared" si="6"/>
        <v>0</v>
      </c>
      <c r="F63" s="32"/>
      <c r="G63" s="31">
        <f t="shared" si="7"/>
        <v>0</v>
      </c>
      <c r="H63" s="32"/>
      <c r="I63" s="33">
        <f t="shared" si="8"/>
        <v>0</v>
      </c>
      <c r="J63" s="34"/>
      <c r="K63" s="35">
        <f t="shared" si="9"/>
        <v>0</v>
      </c>
      <c r="L63" s="83">
        <f t="shared" si="10"/>
        <v>0</v>
      </c>
      <c r="M63" s="37">
        <f t="shared" si="11"/>
        <v>13</v>
      </c>
      <c r="N63" s="270">
        <f>SUM(L63:L66)-MIN(L63:L66)</f>
        <v>0</v>
      </c>
      <c r="O63" s="271">
        <f>RANK(N63,N$9:N$74)</f>
        <v>5</v>
      </c>
    </row>
    <row r="64" spans="1:15" hidden="1" x14ac:dyDescent="0.25">
      <c r="A64" s="67"/>
      <c r="B64" s="39"/>
      <c r="C64" s="40"/>
      <c r="D64" s="41"/>
      <c r="E64" s="42">
        <f t="shared" si="6"/>
        <v>0</v>
      </c>
      <c r="F64" s="45"/>
      <c r="G64" s="44">
        <f t="shared" si="7"/>
        <v>0</v>
      </c>
      <c r="H64" s="45"/>
      <c r="I64" s="46">
        <f t="shared" si="8"/>
        <v>0</v>
      </c>
      <c r="J64" s="50"/>
      <c r="K64" s="47">
        <f t="shared" si="9"/>
        <v>0</v>
      </c>
      <c r="L64" s="85">
        <f t="shared" si="10"/>
        <v>0</v>
      </c>
      <c r="M64" s="48">
        <f t="shared" si="11"/>
        <v>13</v>
      </c>
      <c r="N64" s="270"/>
      <c r="O64" s="271"/>
    </row>
    <row r="65" spans="1:15" hidden="1" x14ac:dyDescent="0.25">
      <c r="A65" s="67"/>
      <c r="B65" s="39"/>
      <c r="C65" s="40"/>
      <c r="D65" s="41"/>
      <c r="E65" s="42">
        <f t="shared" si="6"/>
        <v>0</v>
      </c>
      <c r="F65" s="45"/>
      <c r="G65" s="44">
        <f t="shared" si="7"/>
        <v>0</v>
      </c>
      <c r="H65" s="45"/>
      <c r="I65" s="46">
        <f t="shared" si="8"/>
        <v>0</v>
      </c>
      <c r="J65" s="50"/>
      <c r="K65" s="47">
        <f t="shared" si="9"/>
        <v>0</v>
      </c>
      <c r="L65" s="85">
        <f t="shared" si="10"/>
        <v>0</v>
      </c>
      <c r="M65" s="48">
        <f t="shared" si="11"/>
        <v>13</v>
      </c>
      <c r="N65" s="270"/>
      <c r="O65" s="271"/>
    </row>
    <row r="66" spans="1:15" hidden="1" x14ac:dyDescent="0.25">
      <c r="A66" s="68"/>
      <c r="B66" s="52"/>
      <c r="C66" s="53"/>
      <c r="D66" s="54"/>
      <c r="E66" s="55">
        <f t="shared" si="6"/>
        <v>0</v>
      </c>
      <c r="F66" s="58"/>
      <c r="G66" s="57">
        <f t="shared" si="7"/>
        <v>0</v>
      </c>
      <c r="H66" s="58"/>
      <c r="I66" s="59">
        <f t="shared" si="8"/>
        <v>0</v>
      </c>
      <c r="J66" s="60"/>
      <c r="K66" s="61">
        <f t="shared" si="9"/>
        <v>0</v>
      </c>
      <c r="L66" s="86">
        <f t="shared" si="10"/>
        <v>0</v>
      </c>
      <c r="M66" s="63">
        <f t="shared" si="11"/>
        <v>13</v>
      </c>
      <c r="N66" s="270"/>
      <c r="O66" s="271"/>
    </row>
    <row r="67" spans="1:15" hidden="1" x14ac:dyDescent="0.25">
      <c r="A67" s="64"/>
      <c r="B67" s="26"/>
      <c r="C67" s="27"/>
      <c r="D67" s="28"/>
      <c r="E67" s="29">
        <f t="shared" si="6"/>
        <v>0</v>
      </c>
      <c r="F67" s="32"/>
      <c r="G67" s="31">
        <f t="shared" si="7"/>
        <v>0</v>
      </c>
      <c r="H67" s="32"/>
      <c r="I67" s="33">
        <f t="shared" si="8"/>
        <v>0</v>
      </c>
      <c r="J67" s="34"/>
      <c r="K67" s="35">
        <f t="shared" si="9"/>
        <v>0</v>
      </c>
      <c r="L67" s="83">
        <f t="shared" si="10"/>
        <v>0</v>
      </c>
      <c r="M67" s="37">
        <f t="shared" si="11"/>
        <v>13</v>
      </c>
      <c r="N67" s="270">
        <f>SUM(L67:L70)-MIN(L67:L70)</f>
        <v>0</v>
      </c>
      <c r="O67" s="271">
        <f>RANK(N67,N$9:N$74)</f>
        <v>5</v>
      </c>
    </row>
    <row r="68" spans="1:15" hidden="1" x14ac:dyDescent="0.25">
      <c r="A68" s="67"/>
      <c r="B68" s="39"/>
      <c r="C68" s="40"/>
      <c r="D68" s="41"/>
      <c r="E68" s="42">
        <f t="shared" si="6"/>
        <v>0</v>
      </c>
      <c r="F68" s="45"/>
      <c r="G68" s="44">
        <f t="shared" si="7"/>
        <v>0</v>
      </c>
      <c r="H68" s="45"/>
      <c r="I68" s="46">
        <f t="shared" si="8"/>
        <v>0</v>
      </c>
      <c r="J68" s="50"/>
      <c r="K68" s="47">
        <f t="shared" si="9"/>
        <v>0</v>
      </c>
      <c r="L68" s="85">
        <f t="shared" si="10"/>
        <v>0</v>
      </c>
      <c r="M68" s="48">
        <f t="shared" si="11"/>
        <v>13</v>
      </c>
      <c r="N68" s="270"/>
      <c r="O68" s="271"/>
    </row>
    <row r="69" spans="1:15" hidden="1" x14ac:dyDescent="0.25">
      <c r="A69" s="67"/>
      <c r="B69" s="39"/>
      <c r="C69" s="40"/>
      <c r="D69" s="41"/>
      <c r="E69" s="42">
        <f t="shared" si="6"/>
        <v>0</v>
      </c>
      <c r="F69" s="45"/>
      <c r="G69" s="44">
        <f t="shared" si="7"/>
        <v>0</v>
      </c>
      <c r="H69" s="45"/>
      <c r="I69" s="46">
        <f t="shared" si="8"/>
        <v>0</v>
      </c>
      <c r="J69" s="50"/>
      <c r="K69" s="47">
        <f t="shared" si="9"/>
        <v>0</v>
      </c>
      <c r="L69" s="85">
        <f t="shared" si="10"/>
        <v>0</v>
      </c>
      <c r="M69" s="48">
        <f t="shared" si="11"/>
        <v>13</v>
      </c>
      <c r="N69" s="270"/>
      <c r="O69" s="271"/>
    </row>
    <row r="70" spans="1:15" hidden="1" x14ac:dyDescent="0.25">
      <c r="A70" s="68"/>
      <c r="B70" s="52"/>
      <c r="C70" s="53"/>
      <c r="D70" s="54"/>
      <c r="E70" s="55">
        <f t="shared" si="6"/>
        <v>0</v>
      </c>
      <c r="F70" s="58"/>
      <c r="G70" s="57">
        <f t="shared" si="7"/>
        <v>0</v>
      </c>
      <c r="H70" s="58"/>
      <c r="I70" s="59">
        <f t="shared" si="8"/>
        <v>0</v>
      </c>
      <c r="J70" s="60"/>
      <c r="K70" s="61">
        <f t="shared" si="9"/>
        <v>0</v>
      </c>
      <c r="L70" s="86">
        <f t="shared" si="10"/>
        <v>0</v>
      </c>
      <c r="M70" s="63">
        <f t="shared" si="11"/>
        <v>13</v>
      </c>
      <c r="N70" s="270"/>
      <c r="O70" s="271"/>
    </row>
    <row r="71" spans="1:15" x14ac:dyDescent="0.25">
      <c r="A71" s="25" t="s">
        <v>157</v>
      </c>
      <c r="B71" s="26" t="s">
        <v>158</v>
      </c>
      <c r="C71" s="27">
        <v>1</v>
      </c>
      <c r="D71" s="28">
        <v>5.4</v>
      </c>
      <c r="E71" s="29">
        <f t="shared" si="6"/>
        <v>46.999999999999993</v>
      </c>
      <c r="F71" s="30">
        <v>600</v>
      </c>
      <c r="G71" s="31">
        <f t="shared" si="7"/>
        <v>35</v>
      </c>
      <c r="H71" s="32">
        <v>810</v>
      </c>
      <c r="I71" s="33">
        <f t="shared" si="8"/>
        <v>31</v>
      </c>
      <c r="J71" s="34">
        <v>57</v>
      </c>
      <c r="K71" s="35">
        <f t="shared" si="9"/>
        <v>57</v>
      </c>
      <c r="L71" s="83">
        <f t="shared" si="10"/>
        <v>170</v>
      </c>
      <c r="M71" s="37">
        <f t="shared" si="11"/>
        <v>10</v>
      </c>
      <c r="N71" s="272">
        <f>SUM(L71:L74)-MIN(L71:L74)</f>
        <v>562.20000000000005</v>
      </c>
      <c r="O71" s="273">
        <f>RANK(N71,N$9:N$74)</f>
        <v>2</v>
      </c>
    </row>
    <row r="72" spans="1:15" x14ac:dyDescent="0.25">
      <c r="A72" s="49"/>
      <c r="B72" s="39" t="s">
        <v>172</v>
      </c>
      <c r="C72" s="40">
        <v>2</v>
      </c>
      <c r="D72" s="41">
        <v>9</v>
      </c>
      <c r="E72" s="42">
        <f t="shared" si="6"/>
        <v>10.999999999999996</v>
      </c>
      <c r="F72" s="43">
        <v>640</v>
      </c>
      <c r="G72" s="44">
        <f t="shared" si="7"/>
        <v>43</v>
      </c>
      <c r="H72" s="45">
        <v>740</v>
      </c>
      <c r="I72" s="46">
        <f t="shared" si="8"/>
        <v>24</v>
      </c>
      <c r="J72" s="50">
        <v>38</v>
      </c>
      <c r="K72" s="47">
        <f t="shared" si="9"/>
        <v>38</v>
      </c>
      <c r="L72" s="85">
        <f t="shared" si="10"/>
        <v>116</v>
      </c>
      <c r="M72" s="48">
        <f t="shared" si="11"/>
        <v>12</v>
      </c>
      <c r="N72" s="272"/>
      <c r="O72" s="273"/>
    </row>
    <row r="73" spans="1:15" x14ac:dyDescent="0.25">
      <c r="A73" s="49"/>
      <c r="B73" s="39" t="s">
        <v>161</v>
      </c>
      <c r="C73" s="40">
        <v>2</v>
      </c>
      <c r="D73" s="41">
        <v>4.8</v>
      </c>
      <c r="E73" s="42">
        <f t="shared" si="6"/>
        <v>53</v>
      </c>
      <c r="F73" s="43">
        <v>740</v>
      </c>
      <c r="G73" s="44">
        <f t="shared" si="7"/>
        <v>63</v>
      </c>
      <c r="H73" s="45">
        <v>1010</v>
      </c>
      <c r="I73" s="46">
        <f t="shared" si="8"/>
        <v>51</v>
      </c>
      <c r="J73" s="50">
        <v>52</v>
      </c>
      <c r="K73" s="47">
        <f t="shared" si="9"/>
        <v>52</v>
      </c>
      <c r="L73" s="85">
        <f t="shared" si="10"/>
        <v>219</v>
      </c>
      <c r="M73" s="48">
        <f t="shared" si="11"/>
        <v>1</v>
      </c>
      <c r="N73" s="272"/>
      <c r="O73" s="273"/>
    </row>
    <row r="74" spans="1:15" x14ac:dyDescent="0.25">
      <c r="A74" s="110"/>
      <c r="B74" s="111" t="s">
        <v>159</v>
      </c>
      <c r="C74" s="112">
        <v>1</v>
      </c>
      <c r="D74" s="113">
        <v>5.7</v>
      </c>
      <c r="E74" s="114">
        <f t="shared" si="6"/>
        <v>43.999999999999993</v>
      </c>
      <c r="F74" s="115">
        <v>601</v>
      </c>
      <c r="G74" s="116">
        <f t="shared" si="7"/>
        <v>35.200000000000003</v>
      </c>
      <c r="H74" s="115">
        <v>920</v>
      </c>
      <c r="I74" s="109">
        <f t="shared" si="8"/>
        <v>42</v>
      </c>
      <c r="J74" s="117">
        <v>52</v>
      </c>
      <c r="K74" s="118">
        <f t="shared" si="9"/>
        <v>52</v>
      </c>
      <c r="L74" s="119">
        <f t="shared" si="10"/>
        <v>173.2</v>
      </c>
      <c r="M74" s="120">
        <f t="shared" si="11"/>
        <v>8</v>
      </c>
      <c r="N74" s="272"/>
      <c r="O74" s="273"/>
    </row>
    <row r="76" spans="1:15" x14ac:dyDescent="0.25">
      <c r="A76" s="121" t="s">
        <v>43</v>
      </c>
    </row>
  </sheetData>
  <mergeCells count="43">
    <mergeCell ref="N67:N70"/>
    <mergeCell ref="O67:O70"/>
    <mergeCell ref="N71:N74"/>
    <mergeCell ref="O71:O74"/>
    <mergeCell ref="N55:N58"/>
    <mergeCell ref="O55:O58"/>
    <mergeCell ref="N59:N62"/>
    <mergeCell ref="O59:O62"/>
    <mergeCell ref="N63:N66"/>
    <mergeCell ref="O63:O66"/>
    <mergeCell ref="N43:N46"/>
    <mergeCell ref="O43:O46"/>
    <mergeCell ref="N47:N50"/>
    <mergeCell ref="O47:O50"/>
    <mergeCell ref="N51:N54"/>
    <mergeCell ref="O51:O54"/>
    <mergeCell ref="N33:N36"/>
    <mergeCell ref="O33:O36"/>
    <mergeCell ref="N37:N40"/>
    <mergeCell ref="O37:O40"/>
    <mergeCell ref="D41:E41"/>
    <mergeCell ref="H41:I41"/>
    <mergeCell ref="O41:O42"/>
    <mergeCell ref="N21:N24"/>
    <mergeCell ref="O21:O24"/>
    <mergeCell ref="N25:N28"/>
    <mergeCell ref="O25:O28"/>
    <mergeCell ref="N29:N32"/>
    <mergeCell ref="O29:O32"/>
    <mergeCell ref="N9:N12"/>
    <mergeCell ref="O9:O12"/>
    <mergeCell ref="N13:N16"/>
    <mergeCell ref="O13:O16"/>
    <mergeCell ref="N17:N20"/>
    <mergeCell ref="O17:O20"/>
    <mergeCell ref="A1:O1"/>
    <mergeCell ref="A3:K3"/>
    <mergeCell ref="A4:C4"/>
    <mergeCell ref="A5:C5"/>
    <mergeCell ref="D7:E7"/>
    <mergeCell ref="H7:I7"/>
    <mergeCell ref="J7:K7"/>
    <mergeCell ref="O7:O8"/>
  </mergeCells>
  <pageMargins left="0.66944444444444395" right="0.196527777777778" top="0.86597222222222203" bottom="0.35416666666666702" header="0.51180555555555496" footer="0.51180555555555496"/>
  <pageSetup paperSize="9" firstPageNumber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0"/>
  <sheetViews>
    <sheetView zoomScaleNormal="100" workbookViewId="0">
      <selection activeCell="F75" sqref="F75"/>
    </sheetView>
  </sheetViews>
  <sheetFormatPr defaultRowHeight="15" x14ac:dyDescent="0.25"/>
  <cols>
    <col min="1" max="1" width="30.140625" customWidth="1"/>
    <col min="2" max="2" width="16.85546875" customWidth="1"/>
    <col min="3" max="3" width="4.140625" customWidth="1"/>
    <col min="4" max="11" width="4.42578125" customWidth="1"/>
    <col min="12" max="12" width="7.85546875" customWidth="1"/>
    <col min="13" max="13" width="8.7109375" customWidth="1"/>
    <col min="14" max="14" width="8.42578125" customWidth="1"/>
    <col min="15" max="15" width="6.140625" customWidth="1"/>
    <col min="16" max="1025" width="8.42578125" customWidth="1"/>
  </cols>
  <sheetData>
    <row r="1" spans="1:17" ht="26.25" customHeight="1" x14ac:dyDescent="0.25">
      <c r="A1" s="284" t="s">
        <v>44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</row>
    <row r="2" spans="1:17" ht="6" customHeight="1" x14ac:dyDescent="0.25">
      <c r="C2" s="1"/>
    </row>
    <row r="3" spans="1:17" ht="18" customHeight="1" x14ac:dyDescent="0.25">
      <c r="A3" s="285" t="s">
        <v>1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"/>
      <c r="M3" s="2"/>
      <c r="N3" s="2"/>
      <c r="O3" s="2"/>
    </row>
    <row r="4" spans="1:17" ht="18.75" customHeight="1" x14ac:dyDescent="0.25">
      <c r="A4" s="285" t="s">
        <v>45</v>
      </c>
      <c r="B4" s="285"/>
      <c r="C4" s="285"/>
      <c r="D4" s="3"/>
      <c r="L4" s="3"/>
      <c r="M4" s="3"/>
      <c r="N4" s="3"/>
      <c r="O4" s="3"/>
    </row>
    <row r="5" spans="1:17" x14ac:dyDescent="0.25">
      <c r="A5" s="286" t="s">
        <v>46</v>
      </c>
      <c r="B5" s="286"/>
      <c r="C5" s="286"/>
      <c r="D5" s="3"/>
      <c r="L5" s="3"/>
      <c r="M5" s="3"/>
      <c r="N5" s="3"/>
      <c r="O5" s="3"/>
    </row>
    <row r="6" spans="1:17" ht="6" customHeight="1" x14ac:dyDescent="0.25">
      <c r="D6" s="122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7" ht="13.9" customHeight="1" x14ac:dyDescent="0.25">
      <c r="A7" s="123"/>
      <c r="B7" s="124"/>
      <c r="C7" s="125" t="s">
        <v>6</v>
      </c>
      <c r="D7" s="287" t="s">
        <v>47</v>
      </c>
      <c r="E7" s="287"/>
      <c r="F7" s="288" t="s">
        <v>8</v>
      </c>
      <c r="G7" s="288"/>
      <c r="H7" s="288" t="s">
        <v>48</v>
      </c>
      <c r="I7" s="288"/>
      <c r="J7" s="288" t="s">
        <v>49</v>
      </c>
      <c r="K7" s="288"/>
      <c r="L7" s="126" t="s">
        <v>11</v>
      </c>
      <c r="M7" s="125" t="s">
        <v>12</v>
      </c>
      <c r="N7" s="127" t="s">
        <v>13</v>
      </c>
      <c r="O7" s="289" t="s">
        <v>50</v>
      </c>
    </row>
    <row r="8" spans="1:17" ht="13.9" customHeight="1" x14ac:dyDescent="0.25">
      <c r="A8" s="128" t="s">
        <v>4</v>
      </c>
      <c r="B8" s="129" t="s">
        <v>51</v>
      </c>
      <c r="C8" s="130" t="s">
        <v>16</v>
      </c>
      <c r="D8" s="131" t="s">
        <v>17</v>
      </c>
      <c r="E8" s="132" t="s">
        <v>18</v>
      </c>
      <c r="F8" s="132" t="s">
        <v>17</v>
      </c>
      <c r="G8" s="132" t="s">
        <v>18</v>
      </c>
      <c r="H8" s="132" t="s">
        <v>17</v>
      </c>
      <c r="I8" s="132" t="s">
        <v>18</v>
      </c>
      <c r="J8" s="132" t="s">
        <v>17</v>
      </c>
      <c r="K8" s="132" t="s">
        <v>18</v>
      </c>
      <c r="L8" s="133" t="s">
        <v>19</v>
      </c>
      <c r="M8" s="130" t="s">
        <v>19</v>
      </c>
      <c r="N8" s="134" t="s">
        <v>20</v>
      </c>
      <c r="O8" s="289"/>
    </row>
    <row r="9" spans="1:17" ht="13.9" customHeight="1" x14ac:dyDescent="0.25">
      <c r="A9" s="135"/>
      <c r="B9" s="136" t="s">
        <v>52</v>
      </c>
      <c r="C9" s="27">
        <v>94</v>
      </c>
      <c r="D9" s="137"/>
      <c r="E9" s="138">
        <f t="shared" ref="E9:E40" si="0">D9*1.5</f>
        <v>0</v>
      </c>
      <c r="F9" s="139">
        <v>830</v>
      </c>
      <c r="G9" s="31">
        <f t="shared" ref="G9:G40" si="1">IF(F9&lt;=400,0,IF(F9&lt;=750,(F9-400)/10,(F9-750)/5+35))</f>
        <v>51</v>
      </c>
      <c r="H9" s="140"/>
      <c r="I9" s="31">
        <f t="shared" ref="I9:I40" si="2">H9*3</f>
        <v>0</v>
      </c>
      <c r="J9" s="140"/>
      <c r="K9" s="141">
        <f t="shared" ref="K9:K40" si="3">J9*1.5</f>
        <v>0</v>
      </c>
      <c r="L9" s="142">
        <f t="shared" ref="L9:L40" si="4">SUM(K9,I9,G9,E9)</f>
        <v>51</v>
      </c>
      <c r="M9" s="143">
        <f t="shared" ref="M9:M40" si="5">RANK(L9,L$9:L$74)</f>
        <v>8</v>
      </c>
      <c r="N9" s="290">
        <f>SUM(L9:L12)-MIN(L9:L12)</f>
        <v>177</v>
      </c>
      <c r="O9" s="291">
        <f>RANK(N9,N$9:N$74)</f>
        <v>1</v>
      </c>
    </row>
    <row r="10" spans="1:17" ht="13.9" customHeight="1" x14ac:dyDescent="0.25">
      <c r="A10" s="144" t="s">
        <v>53</v>
      </c>
      <c r="B10" s="145" t="s">
        <v>54</v>
      </c>
      <c r="C10" s="40">
        <v>96</v>
      </c>
      <c r="D10" s="146"/>
      <c r="E10" s="147">
        <f t="shared" si="0"/>
        <v>0</v>
      </c>
      <c r="F10" s="148">
        <v>920</v>
      </c>
      <c r="G10" s="44">
        <f t="shared" si="1"/>
        <v>69</v>
      </c>
      <c r="H10" s="149"/>
      <c r="I10" s="44">
        <f t="shared" si="2"/>
        <v>0</v>
      </c>
      <c r="J10" s="149"/>
      <c r="K10" s="150">
        <f t="shared" si="3"/>
        <v>0</v>
      </c>
      <c r="L10" s="151">
        <f t="shared" si="4"/>
        <v>69</v>
      </c>
      <c r="M10" s="152">
        <f t="shared" si="5"/>
        <v>1</v>
      </c>
      <c r="N10" s="290"/>
      <c r="O10" s="291"/>
    </row>
    <row r="11" spans="1:17" ht="13.9" customHeight="1" x14ac:dyDescent="0.25">
      <c r="A11" s="153"/>
      <c r="B11" s="145" t="s">
        <v>55</v>
      </c>
      <c r="C11" s="40">
        <v>96</v>
      </c>
      <c r="D11" s="146"/>
      <c r="E11" s="147">
        <f t="shared" si="0"/>
        <v>0</v>
      </c>
      <c r="F11" s="148">
        <v>840</v>
      </c>
      <c r="G11" s="44">
        <f t="shared" si="1"/>
        <v>53</v>
      </c>
      <c r="H11" s="149"/>
      <c r="I11" s="44">
        <f t="shared" si="2"/>
        <v>0</v>
      </c>
      <c r="J11" s="149"/>
      <c r="K11" s="150">
        <f t="shared" si="3"/>
        <v>0</v>
      </c>
      <c r="L11" s="151">
        <f t="shared" si="4"/>
        <v>53</v>
      </c>
      <c r="M11" s="152">
        <f t="shared" si="5"/>
        <v>5</v>
      </c>
      <c r="N11" s="290"/>
      <c r="O11" s="291"/>
    </row>
    <row r="12" spans="1:17" ht="13.9" customHeight="1" x14ac:dyDescent="0.25">
      <c r="A12" s="154"/>
      <c r="B12" s="155" t="s">
        <v>56</v>
      </c>
      <c r="C12" s="156">
        <v>96</v>
      </c>
      <c r="D12" s="157"/>
      <c r="E12" s="158">
        <f t="shared" si="0"/>
        <v>0</v>
      </c>
      <c r="F12" s="159">
        <v>850</v>
      </c>
      <c r="G12" s="160">
        <f t="shared" si="1"/>
        <v>55</v>
      </c>
      <c r="H12" s="161"/>
      <c r="I12" s="160">
        <f t="shared" si="2"/>
        <v>0</v>
      </c>
      <c r="J12" s="161"/>
      <c r="K12" s="162">
        <f t="shared" si="3"/>
        <v>0</v>
      </c>
      <c r="L12" s="163">
        <f t="shared" si="4"/>
        <v>55</v>
      </c>
      <c r="M12" s="164">
        <f t="shared" si="5"/>
        <v>4</v>
      </c>
      <c r="N12" s="290"/>
      <c r="O12" s="291"/>
      <c r="Q12" s="122"/>
    </row>
    <row r="13" spans="1:17" ht="13.9" customHeight="1" x14ac:dyDescent="0.25">
      <c r="A13" s="165"/>
      <c r="B13" s="166" t="s">
        <v>57</v>
      </c>
      <c r="C13" s="167">
        <v>95</v>
      </c>
      <c r="D13" s="30"/>
      <c r="E13" s="138">
        <f t="shared" si="0"/>
        <v>0</v>
      </c>
      <c r="F13" s="139">
        <v>840</v>
      </c>
      <c r="G13" s="31">
        <f t="shared" si="1"/>
        <v>53</v>
      </c>
      <c r="H13" s="140"/>
      <c r="I13" s="31">
        <f t="shared" si="2"/>
        <v>0</v>
      </c>
      <c r="J13" s="140"/>
      <c r="K13" s="141">
        <f t="shared" si="3"/>
        <v>0</v>
      </c>
      <c r="L13" s="142">
        <f t="shared" si="4"/>
        <v>53</v>
      </c>
      <c r="M13" s="143">
        <f t="shared" si="5"/>
        <v>5</v>
      </c>
      <c r="N13" s="292">
        <f>SUM(L13:L16)-MIN(L13:L16)</f>
        <v>153</v>
      </c>
      <c r="O13" s="293">
        <f>RANK(N13,N$9:N$74)</f>
        <v>2</v>
      </c>
    </row>
    <row r="14" spans="1:17" ht="13.9" customHeight="1" x14ac:dyDescent="0.25">
      <c r="A14" s="144" t="s">
        <v>58</v>
      </c>
      <c r="B14" s="168" t="s">
        <v>59</v>
      </c>
      <c r="C14" s="40">
        <v>95</v>
      </c>
      <c r="D14" s="43"/>
      <c r="E14" s="147">
        <f t="shared" si="0"/>
        <v>0</v>
      </c>
      <c r="F14" s="148">
        <v>860</v>
      </c>
      <c r="G14" s="44">
        <f t="shared" si="1"/>
        <v>57</v>
      </c>
      <c r="H14" s="149"/>
      <c r="I14" s="44">
        <f t="shared" si="2"/>
        <v>0</v>
      </c>
      <c r="J14" s="149"/>
      <c r="K14" s="150">
        <f t="shared" si="3"/>
        <v>0</v>
      </c>
      <c r="L14" s="151">
        <f t="shared" si="4"/>
        <v>57</v>
      </c>
      <c r="M14" s="152">
        <f t="shared" si="5"/>
        <v>3</v>
      </c>
      <c r="N14" s="292"/>
      <c r="O14" s="293"/>
    </row>
    <row r="15" spans="1:17" ht="13.9" customHeight="1" x14ac:dyDescent="0.25">
      <c r="A15" s="169"/>
      <c r="B15" s="145" t="s">
        <v>60</v>
      </c>
      <c r="C15" s="170">
        <v>95</v>
      </c>
      <c r="D15" s="43"/>
      <c r="E15" s="147">
        <f t="shared" si="0"/>
        <v>0</v>
      </c>
      <c r="F15" s="148">
        <v>790</v>
      </c>
      <c r="G15" s="44">
        <f t="shared" si="1"/>
        <v>43</v>
      </c>
      <c r="H15" s="149"/>
      <c r="I15" s="44">
        <f t="shared" si="2"/>
        <v>0</v>
      </c>
      <c r="J15" s="149"/>
      <c r="K15" s="150">
        <f t="shared" si="3"/>
        <v>0</v>
      </c>
      <c r="L15" s="151">
        <f t="shared" si="4"/>
        <v>43</v>
      </c>
      <c r="M15" s="152">
        <f t="shared" si="5"/>
        <v>16</v>
      </c>
      <c r="N15" s="292"/>
      <c r="O15" s="293"/>
    </row>
    <row r="16" spans="1:17" ht="13.9" customHeight="1" x14ac:dyDescent="0.25">
      <c r="A16" s="171"/>
      <c r="B16" s="172" t="s">
        <v>61</v>
      </c>
      <c r="C16" s="53">
        <v>95</v>
      </c>
      <c r="D16" s="56"/>
      <c r="E16" s="173">
        <f t="shared" si="0"/>
        <v>0</v>
      </c>
      <c r="F16" s="174">
        <v>730</v>
      </c>
      <c r="G16" s="57">
        <f t="shared" si="1"/>
        <v>33</v>
      </c>
      <c r="H16" s="175"/>
      <c r="I16" s="57">
        <f t="shared" si="2"/>
        <v>0</v>
      </c>
      <c r="J16" s="175"/>
      <c r="K16" s="176">
        <f t="shared" si="3"/>
        <v>0</v>
      </c>
      <c r="L16" s="177">
        <f t="shared" si="4"/>
        <v>33</v>
      </c>
      <c r="M16" s="178">
        <f t="shared" si="5"/>
        <v>33</v>
      </c>
      <c r="N16" s="292"/>
      <c r="O16" s="293"/>
    </row>
    <row r="17" spans="1:15" ht="13.9" customHeight="1" x14ac:dyDescent="0.25">
      <c r="A17" s="179"/>
      <c r="B17" s="180" t="s">
        <v>62</v>
      </c>
      <c r="C17" s="181">
        <v>94</v>
      </c>
      <c r="D17" s="30"/>
      <c r="E17" s="138">
        <f t="shared" si="0"/>
        <v>0</v>
      </c>
      <c r="F17" s="139">
        <v>740</v>
      </c>
      <c r="G17" s="31">
        <f t="shared" si="1"/>
        <v>34</v>
      </c>
      <c r="H17" s="140"/>
      <c r="I17" s="31">
        <f t="shared" si="2"/>
        <v>0</v>
      </c>
      <c r="J17" s="140"/>
      <c r="K17" s="141">
        <f t="shared" si="3"/>
        <v>0</v>
      </c>
      <c r="L17" s="142">
        <f t="shared" si="4"/>
        <v>34</v>
      </c>
      <c r="M17" s="182">
        <f t="shared" si="5"/>
        <v>31</v>
      </c>
      <c r="N17" s="290">
        <f>SUM(L17:L20)-MIN(L17:L20)</f>
        <v>105</v>
      </c>
      <c r="O17" s="291">
        <f>RANK(N17,N$9:N$74)</f>
        <v>10</v>
      </c>
    </row>
    <row r="18" spans="1:15" ht="13.9" customHeight="1" x14ac:dyDescent="0.25">
      <c r="A18" s="183" t="s">
        <v>63</v>
      </c>
      <c r="B18" s="145" t="s">
        <v>64</v>
      </c>
      <c r="C18" s="40">
        <v>96</v>
      </c>
      <c r="D18" s="43"/>
      <c r="E18" s="147">
        <f t="shared" si="0"/>
        <v>0</v>
      </c>
      <c r="F18" s="148">
        <v>790</v>
      </c>
      <c r="G18" s="44">
        <f t="shared" si="1"/>
        <v>43</v>
      </c>
      <c r="H18" s="149"/>
      <c r="I18" s="44">
        <f t="shared" si="2"/>
        <v>0</v>
      </c>
      <c r="J18" s="149"/>
      <c r="K18" s="150">
        <f t="shared" si="3"/>
        <v>0</v>
      </c>
      <c r="L18" s="151">
        <f t="shared" si="4"/>
        <v>43</v>
      </c>
      <c r="M18" s="152">
        <f t="shared" si="5"/>
        <v>16</v>
      </c>
      <c r="N18" s="290"/>
      <c r="O18" s="291"/>
    </row>
    <row r="19" spans="1:15" ht="13.9" customHeight="1" x14ac:dyDescent="0.25">
      <c r="A19" s="169"/>
      <c r="B19" s="145" t="s">
        <v>65</v>
      </c>
      <c r="C19" s="40">
        <v>97</v>
      </c>
      <c r="D19" s="43"/>
      <c r="E19" s="147">
        <f t="shared" si="0"/>
        <v>0</v>
      </c>
      <c r="F19" s="148">
        <v>680</v>
      </c>
      <c r="G19" s="44">
        <f t="shared" si="1"/>
        <v>28</v>
      </c>
      <c r="H19" s="149"/>
      <c r="I19" s="44">
        <f t="shared" si="2"/>
        <v>0</v>
      </c>
      <c r="J19" s="149"/>
      <c r="K19" s="150">
        <f t="shared" si="3"/>
        <v>0</v>
      </c>
      <c r="L19" s="151">
        <f t="shared" si="4"/>
        <v>28</v>
      </c>
      <c r="M19" s="152">
        <f t="shared" si="5"/>
        <v>40</v>
      </c>
      <c r="N19" s="290"/>
      <c r="O19" s="291"/>
    </row>
    <row r="20" spans="1:15" ht="13.9" customHeight="1" x14ac:dyDescent="0.25">
      <c r="A20" s="171"/>
      <c r="B20" s="172"/>
      <c r="C20" s="53"/>
      <c r="D20" s="56"/>
      <c r="E20" s="173">
        <f t="shared" si="0"/>
        <v>0</v>
      </c>
      <c r="F20" s="174"/>
      <c r="G20" s="57">
        <f t="shared" si="1"/>
        <v>0</v>
      </c>
      <c r="H20" s="175"/>
      <c r="I20" s="57">
        <f t="shared" si="2"/>
        <v>0</v>
      </c>
      <c r="J20" s="175"/>
      <c r="K20" s="176">
        <f t="shared" si="3"/>
        <v>0</v>
      </c>
      <c r="L20" s="177">
        <f t="shared" si="4"/>
        <v>0</v>
      </c>
      <c r="M20" s="178">
        <f t="shared" si="5"/>
        <v>44</v>
      </c>
      <c r="N20" s="290"/>
      <c r="O20" s="291"/>
    </row>
    <row r="21" spans="1:15" ht="13.9" customHeight="1" x14ac:dyDescent="0.25">
      <c r="A21" s="165"/>
      <c r="B21" s="166" t="s">
        <v>66</v>
      </c>
      <c r="C21" s="167">
        <v>97</v>
      </c>
      <c r="D21" s="30"/>
      <c r="E21" s="138">
        <f t="shared" si="0"/>
        <v>0</v>
      </c>
      <c r="F21" s="139">
        <v>700</v>
      </c>
      <c r="G21" s="31">
        <f t="shared" si="1"/>
        <v>30</v>
      </c>
      <c r="H21" s="140"/>
      <c r="I21" s="31">
        <f t="shared" si="2"/>
        <v>0</v>
      </c>
      <c r="J21" s="140"/>
      <c r="K21" s="141">
        <f t="shared" si="3"/>
        <v>0</v>
      </c>
      <c r="L21" s="142">
        <f t="shared" si="4"/>
        <v>30</v>
      </c>
      <c r="M21" s="143">
        <f t="shared" si="5"/>
        <v>39</v>
      </c>
      <c r="N21" s="290">
        <f>SUM(L21:L24)-MIN(L21:L24)</f>
        <v>110</v>
      </c>
      <c r="O21" s="291">
        <f>RANK(N21,N$9:N$74)</f>
        <v>8</v>
      </c>
    </row>
    <row r="22" spans="1:15" ht="13.9" customHeight="1" x14ac:dyDescent="0.25">
      <c r="A22" s="184" t="s">
        <v>67</v>
      </c>
      <c r="B22" s="168" t="s">
        <v>68</v>
      </c>
      <c r="C22" s="185">
        <v>95</v>
      </c>
      <c r="D22" s="43"/>
      <c r="E22" s="147">
        <f t="shared" si="0"/>
        <v>0</v>
      </c>
      <c r="F22" s="148">
        <v>750</v>
      </c>
      <c r="G22" s="44">
        <f t="shared" si="1"/>
        <v>35</v>
      </c>
      <c r="H22" s="149"/>
      <c r="I22" s="44">
        <f t="shared" si="2"/>
        <v>0</v>
      </c>
      <c r="J22" s="149"/>
      <c r="K22" s="150">
        <f t="shared" si="3"/>
        <v>0</v>
      </c>
      <c r="L22" s="151">
        <f t="shared" si="4"/>
        <v>35</v>
      </c>
      <c r="M22" s="152">
        <f t="shared" si="5"/>
        <v>29</v>
      </c>
      <c r="N22" s="290"/>
      <c r="O22" s="291"/>
    </row>
    <row r="23" spans="1:15" ht="13.9" customHeight="1" x14ac:dyDescent="0.25">
      <c r="A23" s="169"/>
      <c r="B23" s="168" t="s">
        <v>69</v>
      </c>
      <c r="C23" s="185">
        <v>97</v>
      </c>
      <c r="D23" s="43"/>
      <c r="E23" s="147">
        <f t="shared" si="0"/>
        <v>0</v>
      </c>
      <c r="F23" s="148">
        <v>800</v>
      </c>
      <c r="G23" s="44">
        <f t="shared" si="1"/>
        <v>45</v>
      </c>
      <c r="H23" s="149"/>
      <c r="I23" s="44">
        <f t="shared" si="2"/>
        <v>0</v>
      </c>
      <c r="J23" s="149"/>
      <c r="K23" s="150">
        <f t="shared" si="3"/>
        <v>0</v>
      </c>
      <c r="L23" s="151">
        <f t="shared" si="4"/>
        <v>45</v>
      </c>
      <c r="M23" s="152">
        <f t="shared" si="5"/>
        <v>14</v>
      </c>
      <c r="N23" s="290"/>
      <c r="O23" s="291"/>
    </row>
    <row r="24" spans="1:15" ht="13.9" customHeight="1" x14ac:dyDescent="0.25">
      <c r="A24" s="171"/>
      <c r="B24" s="186"/>
      <c r="C24" s="187"/>
      <c r="D24" s="56"/>
      <c r="E24" s="173">
        <f t="shared" si="0"/>
        <v>0</v>
      </c>
      <c r="F24" s="174"/>
      <c r="G24" s="57">
        <f t="shared" si="1"/>
        <v>0</v>
      </c>
      <c r="H24" s="175"/>
      <c r="I24" s="57">
        <f t="shared" si="2"/>
        <v>0</v>
      </c>
      <c r="J24" s="175"/>
      <c r="K24" s="176">
        <f t="shared" si="3"/>
        <v>0</v>
      </c>
      <c r="L24" s="177">
        <f t="shared" si="4"/>
        <v>0</v>
      </c>
      <c r="M24" s="178">
        <f t="shared" si="5"/>
        <v>44</v>
      </c>
      <c r="N24" s="290"/>
      <c r="O24" s="291"/>
    </row>
    <row r="25" spans="1:15" ht="13.9" customHeight="1" x14ac:dyDescent="0.25">
      <c r="A25" s="188"/>
      <c r="B25" s="166" t="s">
        <v>70</v>
      </c>
      <c r="C25" s="167">
        <v>96</v>
      </c>
      <c r="D25" s="30"/>
      <c r="E25" s="138">
        <f t="shared" si="0"/>
        <v>0</v>
      </c>
      <c r="F25" s="139">
        <v>790</v>
      </c>
      <c r="G25" s="31">
        <f t="shared" si="1"/>
        <v>43</v>
      </c>
      <c r="H25" s="140"/>
      <c r="I25" s="31">
        <f t="shared" si="2"/>
        <v>0</v>
      </c>
      <c r="J25" s="140"/>
      <c r="K25" s="141">
        <f t="shared" si="3"/>
        <v>0</v>
      </c>
      <c r="L25" s="142">
        <f t="shared" si="4"/>
        <v>43</v>
      </c>
      <c r="M25" s="182">
        <f t="shared" si="5"/>
        <v>16</v>
      </c>
      <c r="N25" s="290">
        <f>SUM(L25:L28)-MIN(L25:L28)</f>
        <v>143</v>
      </c>
      <c r="O25" s="291">
        <f>RANK(N25,N$9:N$74)</f>
        <v>3</v>
      </c>
    </row>
    <row r="26" spans="1:15" ht="13.9" customHeight="1" x14ac:dyDescent="0.25">
      <c r="A26" s="189" t="s">
        <v>71</v>
      </c>
      <c r="B26" s="168" t="s">
        <v>72</v>
      </c>
      <c r="C26" s="185">
        <v>94</v>
      </c>
      <c r="D26" s="43"/>
      <c r="E26" s="147">
        <f t="shared" si="0"/>
        <v>0</v>
      </c>
      <c r="F26" s="148">
        <v>810</v>
      </c>
      <c r="G26" s="44">
        <f t="shared" si="1"/>
        <v>47</v>
      </c>
      <c r="H26" s="149"/>
      <c r="I26" s="44">
        <f t="shared" si="2"/>
        <v>0</v>
      </c>
      <c r="J26" s="149"/>
      <c r="K26" s="150">
        <f t="shared" si="3"/>
        <v>0</v>
      </c>
      <c r="L26" s="151">
        <f t="shared" si="4"/>
        <v>47</v>
      </c>
      <c r="M26" s="152">
        <f t="shared" si="5"/>
        <v>12</v>
      </c>
      <c r="N26" s="290"/>
      <c r="O26" s="291"/>
    </row>
    <row r="27" spans="1:15" ht="13.9" customHeight="1" x14ac:dyDescent="0.25">
      <c r="A27" s="190"/>
      <c r="B27" s="168" t="s">
        <v>73</v>
      </c>
      <c r="C27" s="185">
        <v>96</v>
      </c>
      <c r="D27" s="43"/>
      <c r="E27" s="147">
        <f t="shared" si="0"/>
        <v>0</v>
      </c>
      <c r="F27" s="148">
        <v>820</v>
      </c>
      <c r="G27" s="44">
        <f t="shared" si="1"/>
        <v>49</v>
      </c>
      <c r="H27" s="149"/>
      <c r="I27" s="44">
        <f t="shared" si="2"/>
        <v>0</v>
      </c>
      <c r="J27" s="149"/>
      <c r="K27" s="150">
        <f t="shared" si="3"/>
        <v>0</v>
      </c>
      <c r="L27" s="151">
        <f t="shared" si="4"/>
        <v>49</v>
      </c>
      <c r="M27" s="152">
        <f t="shared" si="5"/>
        <v>11</v>
      </c>
      <c r="N27" s="290"/>
      <c r="O27" s="291"/>
    </row>
    <row r="28" spans="1:15" ht="13.9" customHeight="1" x14ac:dyDescent="0.25">
      <c r="A28" s="191"/>
      <c r="B28" s="186" t="s">
        <v>74</v>
      </c>
      <c r="C28" s="187">
        <v>96</v>
      </c>
      <c r="D28" s="56"/>
      <c r="E28" s="173">
        <f t="shared" si="0"/>
        <v>0</v>
      </c>
      <c r="F28" s="174">
        <v>810</v>
      </c>
      <c r="G28" s="57">
        <f t="shared" si="1"/>
        <v>47</v>
      </c>
      <c r="H28" s="175"/>
      <c r="I28" s="57">
        <f t="shared" si="2"/>
        <v>0</v>
      </c>
      <c r="J28" s="175"/>
      <c r="K28" s="176">
        <f t="shared" si="3"/>
        <v>0</v>
      </c>
      <c r="L28" s="177">
        <f t="shared" si="4"/>
        <v>47</v>
      </c>
      <c r="M28" s="178">
        <f t="shared" si="5"/>
        <v>12</v>
      </c>
      <c r="N28" s="290"/>
      <c r="O28" s="291"/>
    </row>
    <row r="29" spans="1:15" ht="13.9" customHeight="1" x14ac:dyDescent="0.25">
      <c r="A29" s="165"/>
      <c r="B29" s="136" t="s">
        <v>75</v>
      </c>
      <c r="C29" s="27">
        <v>96</v>
      </c>
      <c r="D29" s="30"/>
      <c r="E29" s="138">
        <f t="shared" si="0"/>
        <v>0</v>
      </c>
      <c r="F29" s="139">
        <v>750</v>
      </c>
      <c r="G29" s="31">
        <f t="shared" si="1"/>
        <v>35</v>
      </c>
      <c r="H29" s="140"/>
      <c r="I29" s="31">
        <f t="shared" si="2"/>
        <v>0</v>
      </c>
      <c r="J29" s="140"/>
      <c r="K29" s="141">
        <f t="shared" si="3"/>
        <v>0</v>
      </c>
      <c r="L29" s="142">
        <f t="shared" si="4"/>
        <v>35</v>
      </c>
      <c r="M29" s="182">
        <f t="shared" si="5"/>
        <v>29</v>
      </c>
      <c r="N29" s="294">
        <f>SUM(L29:L32)-MIN(L29:L32)</f>
        <v>137</v>
      </c>
      <c r="O29" s="295">
        <f>RANK(N29,N$9:N$74)</f>
        <v>5</v>
      </c>
    </row>
    <row r="30" spans="1:15" ht="13.9" customHeight="1" x14ac:dyDescent="0.25">
      <c r="A30" s="144" t="s">
        <v>76</v>
      </c>
      <c r="B30" s="145" t="s">
        <v>77</v>
      </c>
      <c r="C30" s="40">
        <v>96</v>
      </c>
      <c r="D30" s="43"/>
      <c r="E30" s="147">
        <f t="shared" si="0"/>
        <v>0</v>
      </c>
      <c r="F30" s="148">
        <v>790</v>
      </c>
      <c r="G30" s="44">
        <f t="shared" si="1"/>
        <v>43</v>
      </c>
      <c r="H30" s="149"/>
      <c r="I30" s="44">
        <f t="shared" si="2"/>
        <v>0</v>
      </c>
      <c r="J30" s="149"/>
      <c r="K30" s="150">
        <f t="shared" si="3"/>
        <v>0</v>
      </c>
      <c r="L30" s="151">
        <f t="shared" si="4"/>
        <v>43</v>
      </c>
      <c r="M30" s="152">
        <f t="shared" si="5"/>
        <v>16</v>
      </c>
      <c r="N30" s="294"/>
      <c r="O30" s="295"/>
    </row>
    <row r="31" spans="1:15" ht="13.9" customHeight="1" x14ac:dyDescent="0.25">
      <c r="A31" s="169"/>
      <c r="B31" s="145" t="s">
        <v>78</v>
      </c>
      <c r="C31" s="40">
        <v>96</v>
      </c>
      <c r="D31" s="43"/>
      <c r="E31" s="147">
        <f t="shared" si="0"/>
        <v>0</v>
      </c>
      <c r="F31" s="148">
        <v>790</v>
      </c>
      <c r="G31" s="44">
        <f t="shared" si="1"/>
        <v>43</v>
      </c>
      <c r="H31" s="149"/>
      <c r="I31" s="44">
        <f t="shared" si="2"/>
        <v>0</v>
      </c>
      <c r="J31" s="149"/>
      <c r="K31" s="150">
        <f t="shared" si="3"/>
        <v>0</v>
      </c>
      <c r="L31" s="151">
        <f t="shared" si="4"/>
        <v>43</v>
      </c>
      <c r="M31" s="152">
        <f t="shared" si="5"/>
        <v>16</v>
      </c>
      <c r="N31" s="294"/>
      <c r="O31" s="295"/>
    </row>
    <row r="32" spans="1:15" ht="13.9" customHeight="1" x14ac:dyDescent="0.25">
      <c r="A32" s="171"/>
      <c r="B32" s="172" t="s">
        <v>79</v>
      </c>
      <c r="C32" s="53">
        <v>95</v>
      </c>
      <c r="D32" s="56"/>
      <c r="E32" s="173">
        <f t="shared" si="0"/>
        <v>0</v>
      </c>
      <c r="F32" s="174">
        <v>830</v>
      </c>
      <c r="G32" s="57">
        <f t="shared" si="1"/>
        <v>51</v>
      </c>
      <c r="H32" s="175"/>
      <c r="I32" s="57">
        <f t="shared" si="2"/>
        <v>0</v>
      </c>
      <c r="J32" s="175"/>
      <c r="K32" s="176">
        <f t="shared" si="3"/>
        <v>0</v>
      </c>
      <c r="L32" s="177">
        <f t="shared" si="4"/>
        <v>51</v>
      </c>
      <c r="M32" s="178">
        <f t="shared" si="5"/>
        <v>8</v>
      </c>
      <c r="N32" s="294"/>
      <c r="O32" s="295"/>
    </row>
    <row r="33" spans="1:15" ht="13.9" customHeight="1" x14ac:dyDescent="0.25">
      <c r="A33" s="192"/>
      <c r="B33" s="193" t="s">
        <v>80</v>
      </c>
      <c r="C33" s="194">
        <v>96</v>
      </c>
      <c r="D33" s="30"/>
      <c r="E33" s="138">
        <f t="shared" si="0"/>
        <v>0</v>
      </c>
      <c r="F33" s="139">
        <v>780</v>
      </c>
      <c r="G33" s="31">
        <f t="shared" si="1"/>
        <v>41</v>
      </c>
      <c r="H33" s="140"/>
      <c r="I33" s="31">
        <f t="shared" si="2"/>
        <v>0</v>
      </c>
      <c r="J33" s="140"/>
      <c r="K33" s="141">
        <f t="shared" si="3"/>
        <v>0</v>
      </c>
      <c r="L33" s="142">
        <f t="shared" si="4"/>
        <v>41</v>
      </c>
      <c r="M33" s="182">
        <f t="shared" si="5"/>
        <v>21</v>
      </c>
      <c r="N33" s="290">
        <f>SUM(L33:L36)-MIN(L33:L36)</f>
        <v>109</v>
      </c>
      <c r="O33" s="291">
        <f>RANK(N33,N$9:N$74)</f>
        <v>9</v>
      </c>
    </row>
    <row r="34" spans="1:15" ht="13.9" customHeight="1" x14ac:dyDescent="0.25">
      <c r="A34" s="195" t="s">
        <v>81</v>
      </c>
      <c r="B34" s="145" t="s">
        <v>82</v>
      </c>
      <c r="C34" s="40">
        <v>94</v>
      </c>
      <c r="D34" s="43"/>
      <c r="E34" s="147">
        <f t="shared" si="0"/>
        <v>0</v>
      </c>
      <c r="F34" s="148">
        <v>760</v>
      </c>
      <c r="G34" s="44">
        <f t="shared" si="1"/>
        <v>37</v>
      </c>
      <c r="H34" s="149"/>
      <c r="I34" s="44">
        <f t="shared" si="2"/>
        <v>0</v>
      </c>
      <c r="J34" s="149"/>
      <c r="K34" s="150">
        <f t="shared" si="3"/>
        <v>0</v>
      </c>
      <c r="L34" s="151">
        <f t="shared" si="4"/>
        <v>37</v>
      </c>
      <c r="M34" s="152">
        <f t="shared" si="5"/>
        <v>27</v>
      </c>
      <c r="N34" s="290"/>
      <c r="O34" s="291"/>
    </row>
    <row r="35" spans="1:15" ht="13.9" customHeight="1" x14ac:dyDescent="0.25">
      <c r="A35" s="190"/>
      <c r="B35" s="168" t="s">
        <v>83</v>
      </c>
      <c r="C35" s="185">
        <v>95</v>
      </c>
      <c r="D35" s="43"/>
      <c r="E35" s="147">
        <f t="shared" si="0"/>
        <v>0</v>
      </c>
      <c r="F35" s="148">
        <v>710</v>
      </c>
      <c r="G35" s="44">
        <f t="shared" si="1"/>
        <v>31</v>
      </c>
      <c r="H35" s="149"/>
      <c r="I35" s="44">
        <f t="shared" si="2"/>
        <v>0</v>
      </c>
      <c r="J35" s="149"/>
      <c r="K35" s="150">
        <f t="shared" si="3"/>
        <v>0</v>
      </c>
      <c r="L35" s="151">
        <f t="shared" si="4"/>
        <v>31</v>
      </c>
      <c r="M35" s="152">
        <f t="shared" si="5"/>
        <v>38</v>
      </c>
      <c r="N35" s="290"/>
      <c r="O35" s="291"/>
    </row>
    <row r="36" spans="1:15" ht="13.9" customHeight="1" x14ac:dyDescent="0.25">
      <c r="A36" s="191"/>
      <c r="B36" s="186" t="s">
        <v>84</v>
      </c>
      <c r="C36" s="187">
        <v>97</v>
      </c>
      <c r="D36" s="56"/>
      <c r="E36" s="173">
        <f t="shared" si="0"/>
        <v>0</v>
      </c>
      <c r="F36" s="174"/>
      <c r="G36" s="57">
        <f t="shared" si="1"/>
        <v>0</v>
      </c>
      <c r="H36" s="175"/>
      <c r="I36" s="57">
        <f t="shared" si="2"/>
        <v>0</v>
      </c>
      <c r="J36" s="175"/>
      <c r="K36" s="176">
        <f t="shared" si="3"/>
        <v>0</v>
      </c>
      <c r="L36" s="177">
        <f t="shared" si="4"/>
        <v>0</v>
      </c>
      <c r="M36" s="178">
        <f t="shared" si="5"/>
        <v>44</v>
      </c>
      <c r="N36" s="290"/>
      <c r="O36" s="291"/>
    </row>
    <row r="37" spans="1:15" ht="13.9" customHeight="1" x14ac:dyDescent="0.25">
      <c r="A37" s="196"/>
      <c r="B37" s="136" t="s">
        <v>85</v>
      </c>
      <c r="C37" s="27">
        <v>95</v>
      </c>
      <c r="D37" s="30"/>
      <c r="E37" s="138">
        <f t="shared" si="0"/>
        <v>0</v>
      </c>
      <c r="F37" s="139">
        <v>870</v>
      </c>
      <c r="G37" s="31">
        <f t="shared" si="1"/>
        <v>59</v>
      </c>
      <c r="H37" s="140"/>
      <c r="I37" s="31">
        <f t="shared" si="2"/>
        <v>0</v>
      </c>
      <c r="J37" s="140"/>
      <c r="K37" s="141">
        <f t="shared" si="3"/>
        <v>0</v>
      </c>
      <c r="L37" s="142">
        <f t="shared" si="4"/>
        <v>59</v>
      </c>
      <c r="M37" s="197">
        <f t="shared" si="5"/>
        <v>2</v>
      </c>
      <c r="N37" s="296">
        <f>SUM(L37:L40)-MIN(L37:L40)</f>
        <v>134</v>
      </c>
      <c r="O37" s="297">
        <f>RANK(N37,N$9:N$74)</f>
        <v>6</v>
      </c>
    </row>
    <row r="38" spans="1:15" ht="13.9" customHeight="1" x14ac:dyDescent="0.25">
      <c r="A38" s="144" t="s">
        <v>86</v>
      </c>
      <c r="B38" s="145" t="s">
        <v>87</v>
      </c>
      <c r="C38" s="40">
        <v>96</v>
      </c>
      <c r="D38" s="43"/>
      <c r="E38" s="147">
        <f t="shared" si="0"/>
        <v>0</v>
      </c>
      <c r="F38" s="148">
        <v>740</v>
      </c>
      <c r="G38" s="44">
        <f t="shared" si="1"/>
        <v>34</v>
      </c>
      <c r="H38" s="149"/>
      <c r="I38" s="44">
        <f t="shared" si="2"/>
        <v>0</v>
      </c>
      <c r="J38" s="149"/>
      <c r="K38" s="150">
        <f t="shared" si="3"/>
        <v>0</v>
      </c>
      <c r="L38" s="151">
        <f t="shared" si="4"/>
        <v>34</v>
      </c>
      <c r="M38" s="198">
        <f t="shared" si="5"/>
        <v>31</v>
      </c>
      <c r="N38" s="296"/>
      <c r="O38" s="297"/>
    </row>
    <row r="39" spans="1:15" ht="13.9" customHeight="1" x14ac:dyDescent="0.25">
      <c r="A39" s="169"/>
      <c r="B39" s="145" t="s">
        <v>88</v>
      </c>
      <c r="C39" s="40">
        <v>97</v>
      </c>
      <c r="D39" s="43"/>
      <c r="E39" s="147">
        <f t="shared" si="0"/>
        <v>0</v>
      </c>
      <c r="F39" s="148">
        <v>780</v>
      </c>
      <c r="G39" s="44">
        <f t="shared" si="1"/>
        <v>41</v>
      </c>
      <c r="H39" s="149"/>
      <c r="I39" s="44">
        <f t="shared" si="2"/>
        <v>0</v>
      </c>
      <c r="J39" s="149"/>
      <c r="K39" s="150">
        <f t="shared" si="3"/>
        <v>0</v>
      </c>
      <c r="L39" s="151">
        <f t="shared" si="4"/>
        <v>41</v>
      </c>
      <c r="M39" s="198">
        <f t="shared" si="5"/>
        <v>21</v>
      </c>
      <c r="N39" s="296"/>
      <c r="O39" s="297"/>
    </row>
    <row r="40" spans="1:15" ht="13.9" customHeight="1" x14ac:dyDescent="0.25">
      <c r="A40" s="171"/>
      <c r="B40" s="172" t="s">
        <v>89</v>
      </c>
      <c r="C40" s="53">
        <v>98</v>
      </c>
      <c r="D40" s="56"/>
      <c r="E40" s="173">
        <f t="shared" si="0"/>
        <v>0</v>
      </c>
      <c r="F40" s="174">
        <v>680</v>
      </c>
      <c r="G40" s="57">
        <f t="shared" si="1"/>
        <v>28</v>
      </c>
      <c r="H40" s="175"/>
      <c r="I40" s="57">
        <f t="shared" si="2"/>
        <v>0</v>
      </c>
      <c r="J40" s="175"/>
      <c r="K40" s="176">
        <f t="shared" si="3"/>
        <v>0</v>
      </c>
      <c r="L40" s="177">
        <f t="shared" si="4"/>
        <v>28</v>
      </c>
      <c r="M40" s="199">
        <f t="shared" si="5"/>
        <v>40</v>
      </c>
      <c r="N40" s="296"/>
      <c r="O40" s="297"/>
    </row>
    <row r="41" spans="1:15" ht="13.9" customHeight="1" x14ac:dyDescent="0.25">
      <c r="A41" s="87"/>
      <c r="B41" s="200"/>
      <c r="C41" s="201" t="s">
        <v>6</v>
      </c>
      <c r="D41" s="298" t="s">
        <v>47</v>
      </c>
      <c r="E41" s="298"/>
      <c r="F41" s="299" t="s">
        <v>8</v>
      </c>
      <c r="G41" s="299"/>
      <c r="H41" s="299" t="s">
        <v>48</v>
      </c>
      <c r="I41" s="299"/>
      <c r="J41" s="299" t="s">
        <v>49</v>
      </c>
      <c r="K41" s="299"/>
      <c r="L41" s="202" t="s">
        <v>11</v>
      </c>
      <c r="M41" s="201" t="s">
        <v>12</v>
      </c>
      <c r="N41" s="203" t="s">
        <v>13</v>
      </c>
      <c r="O41" s="300" t="s">
        <v>50</v>
      </c>
    </row>
    <row r="42" spans="1:15" ht="13.9" customHeight="1" x14ac:dyDescent="0.25">
      <c r="A42" s="204" t="s">
        <v>4</v>
      </c>
      <c r="B42" s="205" t="s">
        <v>51</v>
      </c>
      <c r="C42" s="96" t="s">
        <v>16</v>
      </c>
      <c r="D42" s="206" t="s">
        <v>17</v>
      </c>
      <c r="E42" s="207" t="s">
        <v>18</v>
      </c>
      <c r="F42" s="207" t="s">
        <v>17</v>
      </c>
      <c r="G42" s="207" t="s">
        <v>18</v>
      </c>
      <c r="H42" s="207" t="s">
        <v>17</v>
      </c>
      <c r="I42" s="207" t="s">
        <v>18</v>
      </c>
      <c r="J42" s="207" t="s">
        <v>17</v>
      </c>
      <c r="K42" s="207" t="s">
        <v>18</v>
      </c>
      <c r="L42" s="208" t="s">
        <v>19</v>
      </c>
      <c r="M42" s="96" t="s">
        <v>19</v>
      </c>
      <c r="N42" s="209" t="s">
        <v>20</v>
      </c>
      <c r="O42" s="300"/>
    </row>
    <row r="43" spans="1:15" ht="13.9" customHeight="1" x14ac:dyDescent="0.25">
      <c r="A43" s="179"/>
      <c r="B43" s="193" t="s">
        <v>90</v>
      </c>
      <c r="C43" s="167">
        <v>94</v>
      </c>
      <c r="D43" s="210"/>
      <c r="E43" s="211">
        <f t="shared" ref="E43:E78" si="6">D43*1.5</f>
        <v>0</v>
      </c>
      <c r="F43" s="140">
        <v>730</v>
      </c>
      <c r="G43" s="212">
        <f t="shared" ref="G43:G78" si="7">IF(F43&lt;=400,0,IF(F43&lt;=750,(F43-400)/10,(F43-750)/5+35))</f>
        <v>33</v>
      </c>
      <c r="H43" s="139"/>
      <c r="I43" s="31">
        <f t="shared" ref="I43:I78" si="8">H43*3</f>
        <v>0</v>
      </c>
      <c r="J43" s="139"/>
      <c r="K43" s="213">
        <f t="shared" ref="K43:K78" si="9">J43*1.5</f>
        <v>0</v>
      </c>
      <c r="L43" s="214">
        <f t="shared" ref="L43:L78" si="10">SUM(K43,I43,G43,E43)</f>
        <v>33</v>
      </c>
      <c r="M43" s="197">
        <f t="shared" ref="M43:M78" si="11">RANK(L43,L$9:L$74)</f>
        <v>33</v>
      </c>
      <c r="N43" s="301">
        <f>SUM(L43:L46)-MIN(L43:L46)</f>
        <v>125</v>
      </c>
      <c r="O43" s="302">
        <f>RANK(N43,N$9:N$74)</f>
        <v>7</v>
      </c>
    </row>
    <row r="44" spans="1:15" ht="13.9" customHeight="1" x14ac:dyDescent="0.25">
      <c r="A44" s="215" t="s">
        <v>91</v>
      </c>
      <c r="B44" s="168" t="s">
        <v>92</v>
      </c>
      <c r="C44" s="185">
        <v>98</v>
      </c>
      <c r="D44" s="216"/>
      <c r="E44" s="217">
        <f t="shared" si="6"/>
        <v>0</v>
      </c>
      <c r="F44" s="149">
        <v>830</v>
      </c>
      <c r="G44" s="218">
        <f t="shared" si="7"/>
        <v>51</v>
      </c>
      <c r="H44" s="148"/>
      <c r="I44" s="44">
        <f t="shared" si="8"/>
        <v>0</v>
      </c>
      <c r="J44" s="148"/>
      <c r="K44" s="219">
        <f t="shared" si="9"/>
        <v>0</v>
      </c>
      <c r="L44" s="220">
        <f t="shared" si="10"/>
        <v>51</v>
      </c>
      <c r="M44" s="198">
        <f t="shared" si="11"/>
        <v>8</v>
      </c>
      <c r="N44" s="301"/>
      <c r="O44" s="302"/>
    </row>
    <row r="45" spans="1:15" ht="13.9" customHeight="1" x14ac:dyDescent="0.25">
      <c r="A45" s="169"/>
      <c r="B45" s="168" t="s">
        <v>93</v>
      </c>
      <c r="C45" s="185">
        <v>94</v>
      </c>
      <c r="D45" s="216"/>
      <c r="E45" s="217">
        <f t="shared" si="6"/>
        <v>0</v>
      </c>
      <c r="F45" s="149">
        <v>780</v>
      </c>
      <c r="G45" s="218">
        <f t="shared" si="7"/>
        <v>41</v>
      </c>
      <c r="H45" s="148"/>
      <c r="I45" s="44">
        <f t="shared" si="8"/>
        <v>0</v>
      </c>
      <c r="J45" s="148"/>
      <c r="K45" s="219">
        <f t="shared" si="9"/>
        <v>0</v>
      </c>
      <c r="L45" s="220">
        <f t="shared" si="10"/>
        <v>41</v>
      </c>
      <c r="M45" s="198">
        <f t="shared" si="11"/>
        <v>21</v>
      </c>
      <c r="N45" s="301"/>
      <c r="O45" s="302"/>
    </row>
    <row r="46" spans="1:15" ht="13.9" customHeight="1" x14ac:dyDescent="0.25">
      <c r="A46" s="171"/>
      <c r="B46" s="186"/>
      <c r="C46" s="187"/>
      <c r="D46" s="221"/>
      <c r="E46" s="222">
        <f t="shared" si="6"/>
        <v>0</v>
      </c>
      <c r="F46" s="175"/>
      <c r="G46" s="223">
        <f t="shared" si="7"/>
        <v>0</v>
      </c>
      <c r="H46" s="174"/>
      <c r="I46" s="57">
        <f t="shared" si="8"/>
        <v>0</v>
      </c>
      <c r="J46" s="174"/>
      <c r="K46" s="224">
        <f t="shared" si="9"/>
        <v>0</v>
      </c>
      <c r="L46" s="225">
        <f t="shared" si="10"/>
        <v>0</v>
      </c>
      <c r="M46" s="199">
        <f t="shared" si="11"/>
        <v>44</v>
      </c>
      <c r="N46" s="301"/>
      <c r="O46" s="302"/>
    </row>
    <row r="47" spans="1:15" ht="13.9" customHeight="1" x14ac:dyDescent="0.25">
      <c r="A47" s="196"/>
      <c r="B47" s="136" t="s">
        <v>94</v>
      </c>
      <c r="C47" s="27">
        <v>94</v>
      </c>
      <c r="D47" s="30"/>
      <c r="E47" s="211">
        <f t="shared" si="6"/>
        <v>0</v>
      </c>
      <c r="F47" s="140">
        <v>780</v>
      </c>
      <c r="G47" s="226">
        <f t="shared" si="7"/>
        <v>41</v>
      </c>
      <c r="H47" s="139"/>
      <c r="I47" s="31">
        <f t="shared" si="8"/>
        <v>0</v>
      </c>
      <c r="J47" s="227"/>
      <c r="K47" s="213">
        <f t="shared" si="9"/>
        <v>0</v>
      </c>
      <c r="L47" s="214">
        <f t="shared" si="10"/>
        <v>41</v>
      </c>
      <c r="M47" s="197">
        <f t="shared" si="11"/>
        <v>21</v>
      </c>
      <c r="N47" s="296">
        <f>SUM(L47:L50)-MIN(L47:L50)</f>
        <v>139</v>
      </c>
      <c r="O47" s="297">
        <f>RANK(N47,N$9:N$74)</f>
        <v>4</v>
      </c>
    </row>
    <row r="48" spans="1:15" ht="13.9" customHeight="1" x14ac:dyDescent="0.25">
      <c r="A48" s="215" t="s">
        <v>95</v>
      </c>
      <c r="B48" s="145" t="s">
        <v>96</v>
      </c>
      <c r="C48" s="40">
        <v>94</v>
      </c>
      <c r="D48" s="43"/>
      <c r="E48" s="217">
        <f t="shared" si="6"/>
        <v>0</v>
      </c>
      <c r="F48" s="149">
        <v>800</v>
      </c>
      <c r="G48" s="228">
        <f t="shared" si="7"/>
        <v>45</v>
      </c>
      <c r="H48" s="148"/>
      <c r="I48" s="44">
        <f t="shared" si="8"/>
        <v>0</v>
      </c>
      <c r="J48" s="229"/>
      <c r="K48" s="219">
        <f t="shared" si="9"/>
        <v>0</v>
      </c>
      <c r="L48" s="220">
        <f t="shared" si="10"/>
        <v>45</v>
      </c>
      <c r="M48" s="198">
        <f t="shared" si="11"/>
        <v>14</v>
      </c>
      <c r="N48" s="296"/>
      <c r="O48" s="297"/>
    </row>
    <row r="49" spans="1:15" ht="13.9" customHeight="1" x14ac:dyDescent="0.25">
      <c r="A49" s="169"/>
      <c r="B49" s="145" t="s">
        <v>97</v>
      </c>
      <c r="C49" s="40">
        <v>95</v>
      </c>
      <c r="D49" s="43"/>
      <c r="E49" s="217">
        <f t="shared" si="6"/>
        <v>0</v>
      </c>
      <c r="F49" s="149">
        <v>840</v>
      </c>
      <c r="G49" s="228">
        <f t="shared" si="7"/>
        <v>53</v>
      </c>
      <c r="H49" s="148"/>
      <c r="I49" s="44">
        <f t="shared" si="8"/>
        <v>0</v>
      </c>
      <c r="J49" s="229"/>
      <c r="K49" s="219">
        <f t="shared" si="9"/>
        <v>0</v>
      </c>
      <c r="L49" s="220">
        <f t="shared" si="10"/>
        <v>53</v>
      </c>
      <c r="M49" s="198">
        <f t="shared" si="11"/>
        <v>5</v>
      </c>
      <c r="N49" s="296"/>
      <c r="O49" s="297"/>
    </row>
    <row r="50" spans="1:15" ht="13.9" customHeight="1" x14ac:dyDescent="0.25">
      <c r="A50" s="171"/>
      <c r="B50" s="172" t="s">
        <v>98</v>
      </c>
      <c r="C50" s="53">
        <v>98</v>
      </c>
      <c r="D50" s="56"/>
      <c r="E50" s="222">
        <f t="shared" si="6"/>
        <v>0</v>
      </c>
      <c r="F50" s="175">
        <v>770</v>
      </c>
      <c r="G50" s="230">
        <f t="shared" si="7"/>
        <v>39</v>
      </c>
      <c r="H50" s="174"/>
      <c r="I50" s="57">
        <f t="shared" si="8"/>
        <v>0</v>
      </c>
      <c r="J50" s="231"/>
      <c r="K50" s="224">
        <f t="shared" si="9"/>
        <v>0</v>
      </c>
      <c r="L50" s="225">
        <f t="shared" si="10"/>
        <v>39</v>
      </c>
      <c r="M50" s="199">
        <f t="shared" si="11"/>
        <v>26</v>
      </c>
      <c r="N50" s="296"/>
      <c r="O50" s="297"/>
    </row>
    <row r="51" spans="1:15" ht="13.9" customHeight="1" x14ac:dyDescent="0.25">
      <c r="A51" s="196"/>
      <c r="B51" s="136" t="s">
        <v>99</v>
      </c>
      <c r="C51" s="181">
        <v>95</v>
      </c>
      <c r="D51" s="232"/>
      <c r="E51" s="211">
        <f t="shared" si="6"/>
        <v>0</v>
      </c>
      <c r="F51" s="140">
        <v>720</v>
      </c>
      <c r="G51" s="226">
        <f t="shared" si="7"/>
        <v>32</v>
      </c>
      <c r="H51" s="139"/>
      <c r="I51" s="31">
        <f t="shared" si="8"/>
        <v>0</v>
      </c>
      <c r="J51" s="227"/>
      <c r="K51" s="213">
        <f t="shared" si="9"/>
        <v>0</v>
      </c>
      <c r="L51" s="214">
        <f t="shared" si="10"/>
        <v>32</v>
      </c>
      <c r="M51" s="197">
        <f t="shared" si="11"/>
        <v>35</v>
      </c>
      <c r="N51" s="296">
        <f>SUM(L51:L54)-MIN(L51:L54)</f>
        <v>96</v>
      </c>
      <c r="O51" s="297">
        <f>RANK(N51,N$9:N$74)</f>
        <v>12</v>
      </c>
    </row>
    <row r="52" spans="1:15" ht="13.9" customHeight="1" x14ac:dyDescent="0.25">
      <c r="A52" s="215" t="s">
        <v>100</v>
      </c>
      <c r="B52" s="145" t="s">
        <v>101</v>
      </c>
      <c r="C52" s="40">
        <v>98</v>
      </c>
      <c r="D52" s="233"/>
      <c r="E52" s="217">
        <f t="shared" si="6"/>
        <v>0</v>
      </c>
      <c r="F52" s="149">
        <v>720</v>
      </c>
      <c r="G52" s="228">
        <f t="shared" si="7"/>
        <v>32</v>
      </c>
      <c r="H52" s="148"/>
      <c r="I52" s="44">
        <f t="shared" si="8"/>
        <v>0</v>
      </c>
      <c r="J52" s="229"/>
      <c r="K52" s="219">
        <f t="shared" si="9"/>
        <v>0</v>
      </c>
      <c r="L52" s="220">
        <f t="shared" si="10"/>
        <v>32</v>
      </c>
      <c r="M52" s="198">
        <f t="shared" si="11"/>
        <v>35</v>
      </c>
      <c r="N52" s="296"/>
      <c r="O52" s="297"/>
    </row>
    <row r="53" spans="1:15" ht="13.9" customHeight="1" x14ac:dyDescent="0.25">
      <c r="A53" s="169"/>
      <c r="B53" s="145" t="s">
        <v>102</v>
      </c>
      <c r="C53" s="40">
        <v>95</v>
      </c>
      <c r="D53" s="233"/>
      <c r="E53" s="217">
        <f t="shared" si="6"/>
        <v>0</v>
      </c>
      <c r="F53" s="149">
        <v>720</v>
      </c>
      <c r="G53" s="228">
        <f t="shared" si="7"/>
        <v>32</v>
      </c>
      <c r="H53" s="148"/>
      <c r="I53" s="44">
        <f t="shared" si="8"/>
        <v>0</v>
      </c>
      <c r="J53" s="229"/>
      <c r="K53" s="219">
        <f t="shared" si="9"/>
        <v>0</v>
      </c>
      <c r="L53" s="220">
        <f t="shared" si="10"/>
        <v>32</v>
      </c>
      <c r="M53" s="198">
        <f t="shared" si="11"/>
        <v>35</v>
      </c>
      <c r="N53" s="296"/>
      <c r="O53" s="297"/>
    </row>
    <row r="54" spans="1:15" ht="13.9" customHeight="1" x14ac:dyDescent="0.25">
      <c r="A54" s="171"/>
      <c r="B54" s="172"/>
      <c r="C54" s="53"/>
      <c r="D54" s="234"/>
      <c r="E54" s="222">
        <f t="shared" si="6"/>
        <v>0</v>
      </c>
      <c r="F54" s="175"/>
      <c r="G54" s="230">
        <f t="shared" si="7"/>
        <v>0</v>
      </c>
      <c r="H54" s="174"/>
      <c r="I54" s="57">
        <f t="shared" si="8"/>
        <v>0</v>
      </c>
      <c r="J54" s="231"/>
      <c r="K54" s="224">
        <f t="shared" si="9"/>
        <v>0</v>
      </c>
      <c r="L54" s="225">
        <f t="shared" si="10"/>
        <v>0</v>
      </c>
      <c r="M54" s="199">
        <f t="shared" si="11"/>
        <v>44</v>
      </c>
      <c r="N54" s="296"/>
      <c r="O54" s="297"/>
    </row>
    <row r="55" spans="1:15" ht="13.9" customHeight="1" x14ac:dyDescent="0.25">
      <c r="A55" s="196"/>
      <c r="B55" s="136" t="s">
        <v>103</v>
      </c>
      <c r="C55" s="27">
        <v>97</v>
      </c>
      <c r="D55" s="32"/>
      <c r="E55" s="211">
        <f t="shared" si="6"/>
        <v>0</v>
      </c>
      <c r="F55" s="140">
        <v>640</v>
      </c>
      <c r="G55" s="226">
        <f t="shared" si="7"/>
        <v>24</v>
      </c>
      <c r="H55" s="139"/>
      <c r="I55" s="31">
        <f t="shared" si="8"/>
        <v>0</v>
      </c>
      <c r="J55" s="227"/>
      <c r="K55" s="213">
        <f t="shared" si="9"/>
        <v>0</v>
      </c>
      <c r="L55" s="214">
        <f t="shared" si="10"/>
        <v>24</v>
      </c>
      <c r="M55" s="197">
        <f t="shared" si="11"/>
        <v>42</v>
      </c>
      <c r="N55" s="296">
        <f>SUM(L55:L58)-MIN(L55:L58)</f>
        <v>102</v>
      </c>
      <c r="O55" s="297">
        <f>RANK(N55,N$9:N$74)</f>
        <v>11</v>
      </c>
    </row>
    <row r="56" spans="1:15" ht="13.9" customHeight="1" x14ac:dyDescent="0.25">
      <c r="A56" s="215" t="s">
        <v>104</v>
      </c>
      <c r="B56" s="145" t="s">
        <v>105</v>
      </c>
      <c r="C56" s="40">
        <v>95</v>
      </c>
      <c r="D56" s="45"/>
      <c r="E56" s="217">
        <f t="shared" si="6"/>
        <v>0</v>
      </c>
      <c r="F56" s="149">
        <v>760</v>
      </c>
      <c r="G56" s="228">
        <f t="shared" si="7"/>
        <v>37</v>
      </c>
      <c r="H56" s="148"/>
      <c r="I56" s="44">
        <f t="shared" si="8"/>
        <v>0</v>
      </c>
      <c r="J56" s="229"/>
      <c r="K56" s="219">
        <f t="shared" si="9"/>
        <v>0</v>
      </c>
      <c r="L56" s="220">
        <f t="shared" si="10"/>
        <v>37</v>
      </c>
      <c r="M56" s="198">
        <f t="shared" si="11"/>
        <v>27</v>
      </c>
      <c r="N56" s="296"/>
      <c r="O56" s="297"/>
    </row>
    <row r="57" spans="1:15" ht="13.9" customHeight="1" x14ac:dyDescent="0.25">
      <c r="B57" s="145" t="s">
        <v>106</v>
      </c>
      <c r="C57" s="40">
        <v>98</v>
      </c>
      <c r="D57" s="45"/>
      <c r="E57" s="217">
        <f t="shared" si="6"/>
        <v>0</v>
      </c>
      <c r="F57" s="149">
        <v>780</v>
      </c>
      <c r="G57" s="228">
        <f t="shared" si="7"/>
        <v>41</v>
      </c>
      <c r="H57" s="148"/>
      <c r="I57" s="44">
        <f t="shared" si="8"/>
        <v>0</v>
      </c>
      <c r="J57" s="229"/>
      <c r="K57" s="219">
        <f t="shared" si="9"/>
        <v>0</v>
      </c>
      <c r="L57" s="220">
        <f t="shared" si="10"/>
        <v>41</v>
      </c>
      <c r="M57" s="198">
        <f t="shared" si="11"/>
        <v>21</v>
      </c>
      <c r="N57" s="296"/>
      <c r="O57" s="297"/>
    </row>
    <row r="58" spans="1:15" ht="13.9" customHeight="1" x14ac:dyDescent="0.25">
      <c r="A58" s="171"/>
      <c r="B58" s="172" t="s">
        <v>107</v>
      </c>
      <c r="C58" s="53">
        <v>95</v>
      </c>
      <c r="D58" s="58"/>
      <c r="E58" s="222">
        <f t="shared" si="6"/>
        <v>0</v>
      </c>
      <c r="F58" s="175">
        <v>630</v>
      </c>
      <c r="G58" s="230">
        <f t="shared" si="7"/>
        <v>23</v>
      </c>
      <c r="H58" s="174"/>
      <c r="I58" s="57">
        <f t="shared" si="8"/>
        <v>0</v>
      </c>
      <c r="J58" s="231"/>
      <c r="K58" s="224">
        <f t="shared" si="9"/>
        <v>0</v>
      </c>
      <c r="L58" s="225">
        <f t="shared" si="10"/>
        <v>23</v>
      </c>
      <c r="M58" s="199">
        <f t="shared" si="11"/>
        <v>43</v>
      </c>
      <c r="N58" s="296"/>
      <c r="O58" s="297"/>
    </row>
    <row r="59" spans="1:15" ht="13.9" customHeight="1" x14ac:dyDescent="0.25">
      <c r="A59" s="196"/>
      <c r="B59" s="136"/>
      <c r="C59" s="27"/>
      <c r="D59" s="30"/>
      <c r="E59" s="211">
        <f t="shared" si="6"/>
        <v>0</v>
      </c>
      <c r="F59" s="140"/>
      <c r="G59" s="226">
        <f t="shared" si="7"/>
        <v>0</v>
      </c>
      <c r="H59" s="139"/>
      <c r="I59" s="31">
        <f t="shared" si="8"/>
        <v>0</v>
      </c>
      <c r="J59" s="227"/>
      <c r="K59" s="213">
        <f t="shared" si="9"/>
        <v>0</v>
      </c>
      <c r="L59" s="214">
        <f t="shared" si="10"/>
        <v>0</v>
      </c>
      <c r="M59" s="197">
        <f t="shared" si="11"/>
        <v>44</v>
      </c>
      <c r="N59" s="303">
        <f>SUM(L59:L62)-MIN(L59:L62)</f>
        <v>0</v>
      </c>
      <c r="O59" s="304">
        <f>RANK(N59,N$9:N$74)</f>
        <v>13</v>
      </c>
    </row>
    <row r="60" spans="1:15" ht="13.9" customHeight="1" x14ac:dyDescent="0.25">
      <c r="A60" s="169"/>
      <c r="B60" s="145"/>
      <c r="C60" s="40"/>
      <c r="D60" s="43"/>
      <c r="E60" s="217">
        <f t="shared" si="6"/>
        <v>0</v>
      </c>
      <c r="F60" s="149"/>
      <c r="G60" s="228">
        <f t="shared" si="7"/>
        <v>0</v>
      </c>
      <c r="H60" s="148"/>
      <c r="I60" s="44">
        <f t="shared" si="8"/>
        <v>0</v>
      </c>
      <c r="J60" s="229"/>
      <c r="K60" s="219">
        <f t="shared" si="9"/>
        <v>0</v>
      </c>
      <c r="L60" s="220">
        <f t="shared" si="10"/>
        <v>0</v>
      </c>
      <c r="M60" s="198">
        <f t="shared" si="11"/>
        <v>44</v>
      </c>
      <c r="N60" s="303"/>
      <c r="O60" s="304"/>
    </row>
    <row r="61" spans="1:15" ht="13.9" customHeight="1" x14ac:dyDescent="0.25">
      <c r="A61" s="169"/>
      <c r="B61" s="145"/>
      <c r="C61" s="40"/>
      <c r="D61" s="43"/>
      <c r="E61" s="217">
        <f t="shared" si="6"/>
        <v>0</v>
      </c>
      <c r="F61" s="149"/>
      <c r="G61" s="228">
        <f t="shared" si="7"/>
        <v>0</v>
      </c>
      <c r="H61" s="148"/>
      <c r="I61" s="44">
        <f t="shared" si="8"/>
        <v>0</v>
      </c>
      <c r="J61" s="229"/>
      <c r="K61" s="219">
        <f t="shared" si="9"/>
        <v>0</v>
      </c>
      <c r="L61" s="220">
        <f t="shared" si="10"/>
        <v>0</v>
      </c>
      <c r="M61" s="198">
        <f t="shared" si="11"/>
        <v>44</v>
      </c>
      <c r="N61" s="303"/>
      <c r="O61" s="304"/>
    </row>
    <row r="62" spans="1:15" ht="13.9" customHeight="1" x14ac:dyDescent="0.25">
      <c r="A62" s="235"/>
      <c r="B62" s="155"/>
      <c r="C62" s="53"/>
      <c r="D62" s="56"/>
      <c r="E62" s="222">
        <f t="shared" si="6"/>
        <v>0</v>
      </c>
      <c r="F62" s="175"/>
      <c r="G62" s="230">
        <f t="shared" si="7"/>
        <v>0</v>
      </c>
      <c r="H62" s="174"/>
      <c r="I62" s="57">
        <f t="shared" si="8"/>
        <v>0</v>
      </c>
      <c r="J62" s="231"/>
      <c r="K62" s="224">
        <f t="shared" si="9"/>
        <v>0</v>
      </c>
      <c r="L62" s="225">
        <f t="shared" si="10"/>
        <v>0</v>
      </c>
      <c r="M62" s="199">
        <f t="shared" si="11"/>
        <v>44</v>
      </c>
      <c r="N62" s="303"/>
      <c r="O62" s="304"/>
    </row>
    <row r="63" spans="1:15" ht="13.9" customHeight="1" x14ac:dyDescent="0.25">
      <c r="A63" s="196"/>
      <c r="B63" s="136"/>
      <c r="C63" s="181"/>
      <c r="D63" s="232"/>
      <c r="E63" s="211">
        <f t="shared" si="6"/>
        <v>0</v>
      </c>
      <c r="F63" s="140"/>
      <c r="G63" s="226">
        <f t="shared" si="7"/>
        <v>0</v>
      </c>
      <c r="H63" s="139"/>
      <c r="I63" s="31">
        <f t="shared" si="8"/>
        <v>0</v>
      </c>
      <c r="J63" s="227"/>
      <c r="K63" s="213">
        <f t="shared" si="9"/>
        <v>0</v>
      </c>
      <c r="L63" s="214">
        <f t="shared" si="10"/>
        <v>0</v>
      </c>
      <c r="M63" s="197">
        <f t="shared" si="11"/>
        <v>44</v>
      </c>
      <c r="N63" s="296">
        <f>SUM(L63:L66)-MIN(L63:L66)</f>
        <v>0</v>
      </c>
      <c r="O63" s="297">
        <f>RANK(N63,N$9:N$74)</f>
        <v>13</v>
      </c>
    </row>
    <row r="64" spans="1:15" ht="13.9" customHeight="1" x14ac:dyDescent="0.25">
      <c r="A64" s="169"/>
      <c r="B64" s="145"/>
      <c r="C64" s="40"/>
      <c r="D64" s="233"/>
      <c r="E64" s="217">
        <f t="shared" si="6"/>
        <v>0</v>
      </c>
      <c r="F64" s="149"/>
      <c r="G64" s="228">
        <f t="shared" si="7"/>
        <v>0</v>
      </c>
      <c r="H64" s="148"/>
      <c r="I64" s="44">
        <f t="shared" si="8"/>
        <v>0</v>
      </c>
      <c r="J64" s="229"/>
      <c r="K64" s="219">
        <f t="shared" si="9"/>
        <v>0</v>
      </c>
      <c r="L64" s="220">
        <f t="shared" si="10"/>
        <v>0</v>
      </c>
      <c r="M64" s="198">
        <f t="shared" si="11"/>
        <v>44</v>
      </c>
      <c r="N64" s="296"/>
      <c r="O64" s="297"/>
    </row>
    <row r="65" spans="1:15" ht="13.9" customHeight="1" x14ac:dyDescent="0.25">
      <c r="A65" s="169"/>
      <c r="B65" s="145"/>
      <c r="C65" s="40"/>
      <c r="D65" s="233"/>
      <c r="E65" s="217">
        <f t="shared" si="6"/>
        <v>0</v>
      </c>
      <c r="F65" s="149"/>
      <c r="G65" s="228">
        <f t="shared" si="7"/>
        <v>0</v>
      </c>
      <c r="H65" s="148"/>
      <c r="I65" s="44">
        <f t="shared" si="8"/>
        <v>0</v>
      </c>
      <c r="J65" s="229"/>
      <c r="K65" s="219">
        <f t="shared" si="9"/>
        <v>0</v>
      </c>
      <c r="L65" s="220">
        <f t="shared" si="10"/>
        <v>0</v>
      </c>
      <c r="M65" s="198">
        <f t="shared" si="11"/>
        <v>44</v>
      </c>
      <c r="N65" s="296"/>
      <c r="O65" s="297"/>
    </row>
    <row r="66" spans="1:15" ht="13.9" customHeight="1" x14ac:dyDescent="0.25">
      <c r="A66" s="171"/>
      <c r="B66" s="172"/>
      <c r="C66" s="53"/>
      <c r="D66" s="234"/>
      <c r="E66" s="222">
        <f t="shared" si="6"/>
        <v>0</v>
      </c>
      <c r="F66" s="175"/>
      <c r="G66" s="230">
        <f t="shared" si="7"/>
        <v>0</v>
      </c>
      <c r="H66" s="174"/>
      <c r="I66" s="57">
        <f t="shared" si="8"/>
        <v>0</v>
      </c>
      <c r="J66" s="231"/>
      <c r="K66" s="224">
        <f t="shared" si="9"/>
        <v>0</v>
      </c>
      <c r="L66" s="225">
        <f t="shared" si="10"/>
        <v>0</v>
      </c>
      <c r="M66" s="199">
        <f t="shared" si="11"/>
        <v>44</v>
      </c>
      <c r="N66" s="296"/>
      <c r="O66" s="297"/>
    </row>
    <row r="67" spans="1:15" ht="13.9" customHeight="1" x14ac:dyDescent="0.25">
      <c r="A67" s="196"/>
      <c r="B67" s="166"/>
      <c r="C67" s="167"/>
      <c r="D67" s="32"/>
      <c r="E67" s="211">
        <f t="shared" si="6"/>
        <v>0</v>
      </c>
      <c r="F67" s="140"/>
      <c r="G67" s="226">
        <f t="shared" si="7"/>
        <v>0</v>
      </c>
      <c r="H67" s="139"/>
      <c r="I67" s="31">
        <f t="shared" si="8"/>
        <v>0</v>
      </c>
      <c r="J67" s="139"/>
      <c r="K67" s="213">
        <f t="shared" si="9"/>
        <v>0</v>
      </c>
      <c r="L67" s="214">
        <f t="shared" si="10"/>
        <v>0</v>
      </c>
      <c r="M67" s="197">
        <f t="shared" si="11"/>
        <v>44</v>
      </c>
      <c r="N67" s="296">
        <f>SUM(L67:L70)-MIN(L67:L70)</f>
        <v>0</v>
      </c>
      <c r="O67" s="297">
        <f>RANK(N67,N$9:N$74)</f>
        <v>13</v>
      </c>
    </row>
    <row r="68" spans="1:15" ht="13.9" customHeight="1" x14ac:dyDescent="0.25">
      <c r="A68" s="169"/>
      <c r="B68" s="145"/>
      <c r="C68" s="40"/>
      <c r="D68" s="45"/>
      <c r="E68" s="217">
        <f t="shared" si="6"/>
        <v>0</v>
      </c>
      <c r="F68" s="149"/>
      <c r="G68" s="228">
        <f t="shared" si="7"/>
        <v>0</v>
      </c>
      <c r="H68" s="148"/>
      <c r="I68" s="44">
        <f t="shared" si="8"/>
        <v>0</v>
      </c>
      <c r="J68" s="148"/>
      <c r="K68" s="219">
        <f t="shared" si="9"/>
        <v>0</v>
      </c>
      <c r="L68" s="220">
        <f t="shared" si="10"/>
        <v>0</v>
      </c>
      <c r="M68" s="198">
        <f t="shared" si="11"/>
        <v>44</v>
      </c>
      <c r="N68" s="296"/>
      <c r="O68" s="297"/>
    </row>
    <row r="69" spans="1:15" ht="13.9" customHeight="1" x14ac:dyDescent="0.25">
      <c r="A69" s="169"/>
      <c r="B69" s="145"/>
      <c r="C69" s="40"/>
      <c r="D69" s="45"/>
      <c r="E69" s="217">
        <f t="shared" si="6"/>
        <v>0</v>
      </c>
      <c r="F69" s="149"/>
      <c r="G69" s="228">
        <f t="shared" si="7"/>
        <v>0</v>
      </c>
      <c r="H69" s="148"/>
      <c r="I69" s="44">
        <f t="shared" si="8"/>
        <v>0</v>
      </c>
      <c r="J69" s="148"/>
      <c r="K69" s="219">
        <f t="shared" si="9"/>
        <v>0</v>
      </c>
      <c r="L69" s="220">
        <f t="shared" si="10"/>
        <v>0</v>
      </c>
      <c r="M69" s="198">
        <f t="shared" si="11"/>
        <v>44</v>
      </c>
      <c r="N69" s="296"/>
      <c r="O69" s="297"/>
    </row>
    <row r="70" spans="1:15" ht="13.9" customHeight="1" x14ac:dyDescent="0.25">
      <c r="A70" s="235"/>
      <c r="B70" s="155"/>
      <c r="C70" s="156"/>
      <c r="D70" s="58"/>
      <c r="E70" s="222">
        <f t="shared" si="6"/>
        <v>0</v>
      </c>
      <c r="F70" s="175"/>
      <c r="G70" s="230">
        <f t="shared" si="7"/>
        <v>0</v>
      </c>
      <c r="H70" s="174"/>
      <c r="I70" s="57">
        <f t="shared" si="8"/>
        <v>0</v>
      </c>
      <c r="J70" s="174"/>
      <c r="K70" s="224">
        <f t="shared" si="9"/>
        <v>0</v>
      </c>
      <c r="L70" s="225">
        <f t="shared" si="10"/>
        <v>0</v>
      </c>
      <c r="M70" s="199">
        <f t="shared" si="11"/>
        <v>44</v>
      </c>
      <c r="N70" s="296"/>
      <c r="O70" s="297"/>
    </row>
    <row r="71" spans="1:15" ht="13.9" customHeight="1" x14ac:dyDescent="0.25">
      <c r="A71" s="236"/>
      <c r="B71" s="166"/>
      <c r="C71" s="167"/>
      <c r="D71" s="237"/>
      <c r="E71" s="211">
        <f t="shared" si="6"/>
        <v>0</v>
      </c>
      <c r="F71" s="140"/>
      <c r="G71" s="226">
        <f t="shared" si="7"/>
        <v>0</v>
      </c>
      <c r="H71" s="139"/>
      <c r="I71" s="31">
        <f t="shared" si="8"/>
        <v>0</v>
      </c>
      <c r="J71" s="238"/>
      <c r="K71" s="213">
        <f t="shared" si="9"/>
        <v>0</v>
      </c>
      <c r="L71" s="214">
        <f t="shared" si="10"/>
        <v>0</v>
      </c>
      <c r="M71" s="197">
        <f t="shared" si="11"/>
        <v>44</v>
      </c>
      <c r="N71" s="296">
        <f>SUM(L71:L74)-MIN(L71:L74)</f>
        <v>0</v>
      </c>
      <c r="O71" s="297">
        <f>RANK(N71,N$9:N$74)</f>
        <v>13</v>
      </c>
    </row>
    <row r="72" spans="1:15" ht="13.9" customHeight="1" x14ac:dyDescent="0.25">
      <c r="A72" s="239"/>
      <c r="B72" s="168"/>
      <c r="C72" s="185"/>
      <c r="D72" s="240"/>
      <c r="E72" s="217">
        <f t="shared" si="6"/>
        <v>0</v>
      </c>
      <c r="F72" s="149"/>
      <c r="G72" s="228">
        <f t="shared" si="7"/>
        <v>0</v>
      </c>
      <c r="H72" s="148"/>
      <c r="I72" s="44">
        <f t="shared" si="8"/>
        <v>0</v>
      </c>
      <c r="J72" s="241"/>
      <c r="K72" s="219">
        <f t="shared" si="9"/>
        <v>0</v>
      </c>
      <c r="L72" s="220">
        <f t="shared" si="10"/>
        <v>0</v>
      </c>
      <c r="M72" s="198">
        <f t="shared" si="11"/>
        <v>44</v>
      </c>
      <c r="N72" s="296"/>
      <c r="O72" s="297"/>
    </row>
    <row r="73" spans="1:15" ht="13.9" customHeight="1" x14ac:dyDescent="0.25">
      <c r="A73" s="239"/>
      <c r="B73" s="168"/>
      <c r="C73" s="185"/>
      <c r="D73" s="240"/>
      <c r="E73" s="217">
        <f t="shared" si="6"/>
        <v>0</v>
      </c>
      <c r="F73" s="149"/>
      <c r="G73" s="228">
        <f t="shared" si="7"/>
        <v>0</v>
      </c>
      <c r="H73" s="148"/>
      <c r="I73" s="44">
        <f t="shared" si="8"/>
        <v>0</v>
      </c>
      <c r="J73" s="241"/>
      <c r="K73" s="219">
        <f t="shared" si="9"/>
        <v>0</v>
      </c>
      <c r="L73" s="220">
        <f t="shared" si="10"/>
        <v>0</v>
      </c>
      <c r="M73" s="198">
        <f t="shared" si="11"/>
        <v>44</v>
      </c>
      <c r="N73" s="296"/>
      <c r="O73" s="297"/>
    </row>
    <row r="74" spans="1:15" ht="13.9" customHeight="1" x14ac:dyDescent="0.25">
      <c r="A74" s="242"/>
      <c r="B74" s="186"/>
      <c r="C74" s="187"/>
      <c r="D74" s="243"/>
      <c r="E74" s="222">
        <f t="shared" si="6"/>
        <v>0</v>
      </c>
      <c r="F74" s="175"/>
      <c r="G74" s="230">
        <f t="shared" si="7"/>
        <v>0</v>
      </c>
      <c r="H74" s="174"/>
      <c r="I74" s="57">
        <f t="shared" si="8"/>
        <v>0</v>
      </c>
      <c r="J74" s="244"/>
      <c r="K74" s="224">
        <f t="shared" si="9"/>
        <v>0</v>
      </c>
      <c r="L74" s="225">
        <f t="shared" si="10"/>
        <v>0</v>
      </c>
      <c r="M74" s="199">
        <f t="shared" si="11"/>
        <v>44</v>
      </c>
      <c r="N74" s="296"/>
      <c r="O74" s="297"/>
    </row>
    <row r="75" spans="1:15" ht="13.9" customHeight="1" x14ac:dyDescent="0.25">
      <c r="A75" s="236" t="s">
        <v>71</v>
      </c>
      <c r="B75" s="166" t="s">
        <v>108</v>
      </c>
      <c r="C75" s="167">
        <v>94</v>
      </c>
      <c r="D75" s="237"/>
      <c r="E75" s="211">
        <f t="shared" si="6"/>
        <v>0</v>
      </c>
      <c r="F75" s="140">
        <v>800</v>
      </c>
      <c r="G75" s="226">
        <f t="shared" si="7"/>
        <v>45</v>
      </c>
      <c r="H75" s="139"/>
      <c r="I75" s="31">
        <f t="shared" si="8"/>
        <v>0</v>
      </c>
      <c r="J75" s="238"/>
      <c r="K75" s="213">
        <f t="shared" si="9"/>
        <v>0</v>
      </c>
      <c r="L75" s="214">
        <f t="shared" si="10"/>
        <v>45</v>
      </c>
      <c r="M75" s="197">
        <f t="shared" si="11"/>
        <v>14</v>
      </c>
      <c r="N75" s="305">
        <f>SUM(L75:L78)-MIN(L75:L78)</f>
        <v>131</v>
      </c>
      <c r="O75" s="306" t="e">
        <f>RANK(N75,N$9:N$74)</f>
        <v>#N/A</v>
      </c>
    </row>
    <row r="76" spans="1:15" ht="13.9" customHeight="1" x14ac:dyDescent="0.25">
      <c r="A76" s="144" t="s">
        <v>109</v>
      </c>
      <c r="B76" s="168" t="s">
        <v>110</v>
      </c>
      <c r="C76" s="185">
        <v>97</v>
      </c>
      <c r="D76" s="240"/>
      <c r="E76" s="217">
        <f t="shared" si="6"/>
        <v>0</v>
      </c>
      <c r="F76" s="149">
        <v>710</v>
      </c>
      <c r="G76" s="228">
        <f t="shared" si="7"/>
        <v>31</v>
      </c>
      <c r="H76" s="148"/>
      <c r="I76" s="44">
        <f t="shared" si="8"/>
        <v>0</v>
      </c>
      <c r="J76" s="241"/>
      <c r="K76" s="219">
        <f t="shared" si="9"/>
        <v>0</v>
      </c>
      <c r="L76" s="220">
        <f t="shared" si="10"/>
        <v>31</v>
      </c>
      <c r="M76" s="198">
        <f t="shared" si="11"/>
        <v>38</v>
      </c>
      <c r="N76" s="305"/>
      <c r="O76" s="306"/>
    </row>
    <row r="77" spans="1:15" ht="13.9" customHeight="1" x14ac:dyDescent="0.25">
      <c r="A77" s="144" t="s">
        <v>109</v>
      </c>
      <c r="B77" s="168" t="s">
        <v>111</v>
      </c>
      <c r="C77" s="185">
        <v>97</v>
      </c>
      <c r="D77" s="240"/>
      <c r="E77" s="217">
        <f t="shared" si="6"/>
        <v>0</v>
      </c>
      <c r="F77" s="149">
        <v>850</v>
      </c>
      <c r="G77" s="228">
        <f t="shared" si="7"/>
        <v>55</v>
      </c>
      <c r="H77" s="148"/>
      <c r="I77" s="44">
        <f t="shared" si="8"/>
        <v>0</v>
      </c>
      <c r="J77" s="241"/>
      <c r="K77" s="219">
        <f t="shared" si="9"/>
        <v>0</v>
      </c>
      <c r="L77" s="220">
        <f t="shared" si="10"/>
        <v>55</v>
      </c>
      <c r="M77" s="198">
        <f t="shared" si="11"/>
        <v>4</v>
      </c>
      <c r="N77" s="305"/>
      <c r="O77" s="306"/>
    </row>
    <row r="78" spans="1:15" ht="13.9" customHeight="1" x14ac:dyDescent="0.25">
      <c r="A78" s="245"/>
      <c r="B78" s="246"/>
      <c r="C78" s="247"/>
      <c r="D78" s="248"/>
      <c r="E78" s="249">
        <f t="shared" si="6"/>
        <v>0</v>
      </c>
      <c r="F78" s="250"/>
      <c r="G78" s="251">
        <f t="shared" si="7"/>
        <v>0</v>
      </c>
      <c r="H78" s="252"/>
      <c r="I78" s="116">
        <f t="shared" si="8"/>
        <v>0</v>
      </c>
      <c r="J78" s="253"/>
      <c r="K78" s="254">
        <f t="shared" si="9"/>
        <v>0</v>
      </c>
      <c r="L78" s="255">
        <f t="shared" si="10"/>
        <v>0</v>
      </c>
      <c r="M78" s="256">
        <f t="shared" si="11"/>
        <v>44</v>
      </c>
      <c r="N78" s="305"/>
      <c r="O78" s="306"/>
    </row>
    <row r="79" spans="1:15" ht="14.25" customHeight="1" x14ac:dyDescent="0.25"/>
    <row r="80" spans="1:15" ht="13.9" customHeight="1" x14ac:dyDescent="0.25">
      <c r="A80" s="121" t="s">
        <v>43</v>
      </c>
    </row>
  </sheetData>
  <mergeCells count="48">
    <mergeCell ref="N67:N70"/>
    <mergeCell ref="O67:O70"/>
    <mergeCell ref="N71:N74"/>
    <mergeCell ref="O71:O74"/>
    <mergeCell ref="N75:N78"/>
    <mergeCell ref="O75:O78"/>
    <mergeCell ref="N55:N58"/>
    <mergeCell ref="O55:O58"/>
    <mergeCell ref="N59:N62"/>
    <mergeCell ref="O59:O62"/>
    <mergeCell ref="N63:N66"/>
    <mergeCell ref="O63:O66"/>
    <mergeCell ref="N43:N46"/>
    <mergeCell ref="O43:O46"/>
    <mergeCell ref="N47:N50"/>
    <mergeCell ref="O47:O50"/>
    <mergeCell ref="N51:N54"/>
    <mergeCell ref="O51:O54"/>
    <mergeCell ref="N33:N36"/>
    <mergeCell ref="O33:O36"/>
    <mergeCell ref="N37:N40"/>
    <mergeCell ref="O37:O40"/>
    <mergeCell ref="D41:E41"/>
    <mergeCell ref="F41:G41"/>
    <mergeCell ref="H41:I41"/>
    <mergeCell ref="J41:K41"/>
    <mergeCell ref="O41:O42"/>
    <mergeCell ref="N21:N24"/>
    <mergeCell ref="O21:O24"/>
    <mergeCell ref="N25:N28"/>
    <mergeCell ref="O25:O28"/>
    <mergeCell ref="N29:N32"/>
    <mergeCell ref="O29:O32"/>
    <mergeCell ref="N9:N12"/>
    <mergeCell ref="O9:O12"/>
    <mergeCell ref="N13:N16"/>
    <mergeCell ref="O13:O16"/>
    <mergeCell ref="N17:N20"/>
    <mergeCell ref="O17:O20"/>
    <mergeCell ref="A1:O1"/>
    <mergeCell ref="A3:K3"/>
    <mergeCell ref="A4:C4"/>
    <mergeCell ref="A5:C5"/>
    <mergeCell ref="D7:E7"/>
    <mergeCell ref="F7:G7"/>
    <mergeCell ref="H7:I7"/>
    <mergeCell ref="J7:K7"/>
    <mergeCell ref="O7:O8"/>
  </mergeCells>
  <pageMargins left="0.86597222222222203" right="0.196527777777778" top="0.55138888888888904" bottom="0.15763888888888899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7"/>
  <sheetViews>
    <sheetView zoomScaleNormal="100" workbookViewId="0">
      <selection activeCell="Q10" sqref="Q10"/>
    </sheetView>
  </sheetViews>
  <sheetFormatPr defaultRowHeight="15" x14ac:dyDescent="0.25"/>
  <cols>
    <col min="1" max="1" width="34.140625" customWidth="1"/>
    <col min="2" max="2" width="17.85546875" customWidth="1"/>
    <col min="3" max="3" width="5" customWidth="1"/>
    <col min="4" max="11" width="4.42578125" customWidth="1"/>
    <col min="12" max="12" width="8.5703125" customWidth="1"/>
    <col min="13" max="13" width="8.42578125" customWidth="1"/>
    <col min="14" max="14" width="9.85546875" customWidth="1"/>
    <col min="15" max="1025" width="8.42578125" customWidth="1"/>
  </cols>
  <sheetData>
    <row r="1" spans="1:15" ht="26.25" customHeight="1" x14ac:dyDescent="0.25">
      <c r="A1" s="279" t="s">
        <v>44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</row>
    <row r="2" spans="1:15" ht="8.25" customHeight="1" x14ac:dyDescent="0.25">
      <c r="C2" s="1"/>
    </row>
    <row r="3" spans="1:15" ht="25.5" customHeight="1" x14ac:dyDescent="0.25">
      <c r="A3" s="280" t="s">
        <v>1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"/>
      <c r="M3" s="2"/>
      <c r="N3" s="2"/>
      <c r="O3" s="2"/>
    </row>
    <row r="4" spans="1:15" ht="24" customHeight="1" x14ac:dyDescent="0.25">
      <c r="A4" s="280" t="s">
        <v>112</v>
      </c>
      <c r="B4" s="280"/>
      <c r="C4" s="280"/>
      <c r="D4" s="3"/>
      <c r="L4" s="3"/>
      <c r="M4" s="3"/>
      <c r="N4" s="3"/>
      <c r="O4" s="3"/>
    </row>
    <row r="5" spans="1:15" ht="18" customHeight="1" x14ac:dyDescent="0.25">
      <c r="A5" s="281" t="s">
        <v>3</v>
      </c>
      <c r="B5" s="281"/>
      <c r="C5" s="281"/>
      <c r="D5" s="3"/>
      <c r="E5" s="3"/>
      <c r="F5" s="3"/>
      <c r="G5" s="3"/>
      <c r="H5" s="3"/>
      <c r="I5" s="3"/>
      <c r="J5" s="3"/>
      <c r="K5" s="3"/>
      <c r="L5" s="2"/>
      <c r="M5" s="2"/>
      <c r="N5" s="2"/>
      <c r="O5" s="2"/>
    </row>
    <row r="6" spans="1:15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2"/>
      <c r="M6" s="2"/>
      <c r="N6" s="2"/>
      <c r="O6" s="2"/>
    </row>
    <row r="7" spans="1:15" ht="14.1" customHeight="1" x14ac:dyDescent="0.25">
      <c r="A7" s="4" t="s">
        <v>4</v>
      </c>
      <c r="B7" s="5" t="s">
        <v>5</v>
      </c>
      <c r="C7" s="6" t="s">
        <v>6</v>
      </c>
      <c r="D7" s="282" t="s">
        <v>7</v>
      </c>
      <c r="E7" s="282"/>
      <c r="F7" s="7" t="s">
        <v>8</v>
      </c>
      <c r="G7" s="8"/>
      <c r="H7" s="282" t="s">
        <v>9</v>
      </c>
      <c r="I7" s="282"/>
      <c r="J7" s="282" t="s">
        <v>10</v>
      </c>
      <c r="K7" s="282"/>
      <c r="L7" s="9" t="s">
        <v>11</v>
      </c>
      <c r="M7" s="10" t="s">
        <v>12</v>
      </c>
      <c r="N7" s="11" t="s">
        <v>13</v>
      </c>
      <c r="O7" s="283" t="s">
        <v>14</v>
      </c>
    </row>
    <row r="8" spans="1:15" ht="15.75" customHeight="1" x14ac:dyDescent="0.25">
      <c r="A8" s="12"/>
      <c r="B8" s="13" t="s">
        <v>15</v>
      </c>
      <c r="C8" s="14" t="s">
        <v>16</v>
      </c>
      <c r="D8" s="15" t="s">
        <v>17</v>
      </c>
      <c r="E8" s="16" t="s">
        <v>18</v>
      </c>
      <c r="F8" s="17" t="s">
        <v>17</v>
      </c>
      <c r="G8" s="18" t="s">
        <v>18</v>
      </c>
      <c r="H8" s="19" t="s">
        <v>17</v>
      </c>
      <c r="I8" s="20" t="s">
        <v>18</v>
      </c>
      <c r="J8" s="17" t="s">
        <v>17</v>
      </c>
      <c r="K8" s="21" t="s">
        <v>18</v>
      </c>
      <c r="L8" s="22" t="s">
        <v>19</v>
      </c>
      <c r="M8" s="23" t="s">
        <v>19</v>
      </c>
      <c r="N8" s="24" t="s">
        <v>20</v>
      </c>
      <c r="O8" s="283"/>
    </row>
    <row r="9" spans="1:15" ht="15.75" customHeight="1" x14ac:dyDescent="0.25">
      <c r="A9" s="64"/>
      <c r="B9" s="26" t="s">
        <v>113</v>
      </c>
      <c r="C9" s="27">
        <v>98</v>
      </c>
      <c r="D9" s="28">
        <v>5.4</v>
      </c>
      <c r="E9" s="29">
        <f t="shared" ref="E9:E40" si="0">IF(D9&gt;10.1,0,(IF(D9=0,0,(10.1-D9)*10)))</f>
        <v>46.999999999999993</v>
      </c>
      <c r="F9" s="32">
        <v>620</v>
      </c>
      <c r="G9" s="31">
        <f t="shared" ref="G9:G40" si="1">IF(F9&lt;=370,0,IF(F9=380,1,(F9-380)/5+1))</f>
        <v>49</v>
      </c>
      <c r="H9" s="32">
        <v>720</v>
      </c>
      <c r="I9" s="31">
        <f t="shared" ref="I9:I40" si="2">IF(H9&gt;300,(H9-300)/10*1,0)</f>
        <v>42</v>
      </c>
      <c r="J9" s="34">
        <v>47</v>
      </c>
      <c r="K9" s="35">
        <f t="shared" ref="K9:K40" si="3">J9*1</f>
        <v>47</v>
      </c>
      <c r="L9" s="65">
        <f t="shared" ref="L9:L40" si="4">SUM(K9,I9,G9,E9)</f>
        <v>185</v>
      </c>
      <c r="M9" s="257">
        <f t="shared" ref="M9:M40" si="5">RANK(L9,L$9:L$74)</f>
        <v>11</v>
      </c>
      <c r="N9" s="270">
        <f>SUM(L9:L12)-MIN(L9:L12)</f>
        <v>573</v>
      </c>
      <c r="O9" s="274">
        <f>RANK(N9,N$9:N$74)</f>
        <v>3</v>
      </c>
    </row>
    <row r="10" spans="1:15" ht="15.75" customHeight="1" x14ac:dyDescent="0.25">
      <c r="A10" s="258" t="s">
        <v>67</v>
      </c>
      <c r="B10" s="39" t="s">
        <v>114</v>
      </c>
      <c r="C10" s="40">
        <v>97</v>
      </c>
      <c r="D10" s="41">
        <v>7</v>
      </c>
      <c r="E10" s="42">
        <f t="shared" si="0"/>
        <v>30.999999999999996</v>
      </c>
      <c r="F10" s="45">
        <v>590</v>
      </c>
      <c r="G10" s="44">
        <f t="shared" si="1"/>
        <v>43</v>
      </c>
      <c r="H10" s="45">
        <v>490</v>
      </c>
      <c r="I10" s="44">
        <f t="shared" si="2"/>
        <v>19</v>
      </c>
      <c r="J10" s="50">
        <v>38</v>
      </c>
      <c r="K10" s="47">
        <f t="shared" si="3"/>
        <v>38</v>
      </c>
      <c r="L10" s="36">
        <f t="shared" si="4"/>
        <v>131</v>
      </c>
      <c r="M10" s="259">
        <f t="shared" si="5"/>
        <v>15</v>
      </c>
      <c r="N10" s="270"/>
      <c r="O10" s="274"/>
    </row>
    <row r="11" spans="1:15" ht="15.75" customHeight="1" x14ac:dyDescent="0.25">
      <c r="A11" s="67"/>
      <c r="B11" s="39" t="s">
        <v>115</v>
      </c>
      <c r="C11" s="40">
        <v>97</v>
      </c>
      <c r="D11" s="41">
        <v>3.6</v>
      </c>
      <c r="E11" s="42">
        <f t="shared" si="0"/>
        <v>65</v>
      </c>
      <c r="F11" s="45">
        <v>720</v>
      </c>
      <c r="G11" s="44">
        <f t="shared" si="1"/>
        <v>69</v>
      </c>
      <c r="H11" s="45">
        <v>950</v>
      </c>
      <c r="I11" s="44">
        <f t="shared" si="2"/>
        <v>65</v>
      </c>
      <c r="J11" s="50">
        <v>58</v>
      </c>
      <c r="K11" s="47">
        <f t="shared" si="3"/>
        <v>58</v>
      </c>
      <c r="L11" s="36">
        <f t="shared" si="4"/>
        <v>257</v>
      </c>
      <c r="M11" s="259">
        <f t="shared" si="5"/>
        <v>1</v>
      </c>
      <c r="N11" s="270"/>
      <c r="O11" s="274"/>
    </row>
    <row r="12" spans="1:15" ht="15.75" customHeight="1" x14ac:dyDescent="0.25">
      <c r="A12" s="68"/>
      <c r="B12" s="52"/>
      <c r="C12" s="53"/>
      <c r="D12" s="54"/>
      <c r="E12" s="55">
        <f t="shared" si="0"/>
        <v>0</v>
      </c>
      <c r="F12" s="58"/>
      <c r="G12" s="57">
        <f t="shared" si="1"/>
        <v>0</v>
      </c>
      <c r="H12" s="58"/>
      <c r="I12" s="57">
        <f t="shared" si="2"/>
        <v>0</v>
      </c>
      <c r="J12" s="60"/>
      <c r="K12" s="61">
        <f t="shared" si="3"/>
        <v>0</v>
      </c>
      <c r="L12" s="62">
        <f t="shared" si="4"/>
        <v>0</v>
      </c>
      <c r="M12" s="260">
        <f t="shared" si="5"/>
        <v>17</v>
      </c>
      <c r="N12" s="270"/>
      <c r="O12" s="274"/>
    </row>
    <row r="13" spans="1:15" x14ac:dyDescent="0.25">
      <c r="A13" s="25"/>
      <c r="B13" s="26" t="s">
        <v>116</v>
      </c>
      <c r="C13" s="27">
        <v>96</v>
      </c>
      <c r="D13" s="28">
        <v>3.4</v>
      </c>
      <c r="E13" s="29">
        <f t="shared" si="0"/>
        <v>67</v>
      </c>
      <c r="F13" s="30">
        <v>600</v>
      </c>
      <c r="G13" s="226">
        <f t="shared" si="1"/>
        <v>45</v>
      </c>
      <c r="H13" s="32">
        <v>560</v>
      </c>
      <c r="I13" s="31">
        <f t="shared" si="2"/>
        <v>26</v>
      </c>
      <c r="J13" s="34">
        <v>57</v>
      </c>
      <c r="K13" s="35">
        <f t="shared" si="3"/>
        <v>57</v>
      </c>
      <c r="L13" s="65">
        <f t="shared" si="4"/>
        <v>195</v>
      </c>
      <c r="M13" s="261">
        <f t="shared" si="5"/>
        <v>8</v>
      </c>
      <c r="N13" s="275">
        <f>SUM(L13:L16)-MIN(L13:L16)</f>
        <v>636</v>
      </c>
      <c r="O13" s="274">
        <f>RANK(N13,N$9:N$74)</f>
        <v>1</v>
      </c>
    </row>
    <row r="14" spans="1:15" x14ac:dyDescent="0.25">
      <c r="A14" s="38" t="s">
        <v>117</v>
      </c>
      <c r="B14" s="39" t="s">
        <v>118</v>
      </c>
      <c r="C14" s="40">
        <v>96</v>
      </c>
      <c r="D14" s="41">
        <v>4.5</v>
      </c>
      <c r="E14" s="42">
        <f t="shared" si="0"/>
        <v>56</v>
      </c>
      <c r="F14" s="43">
        <v>670</v>
      </c>
      <c r="G14" s="228">
        <f t="shared" si="1"/>
        <v>59</v>
      </c>
      <c r="H14" s="45">
        <v>750</v>
      </c>
      <c r="I14" s="44">
        <f t="shared" si="2"/>
        <v>45</v>
      </c>
      <c r="J14" s="45">
        <v>49</v>
      </c>
      <c r="K14" s="47">
        <f t="shared" si="3"/>
        <v>49</v>
      </c>
      <c r="L14" s="36">
        <f t="shared" si="4"/>
        <v>209</v>
      </c>
      <c r="M14" s="259">
        <f t="shared" si="5"/>
        <v>5</v>
      </c>
      <c r="N14" s="275"/>
      <c r="O14" s="274"/>
    </row>
    <row r="15" spans="1:15" x14ac:dyDescent="0.25">
      <c r="A15" s="49"/>
      <c r="B15" s="39" t="s">
        <v>119</v>
      </c>
      <c r="C15" s="40">
        <v>97</v>
      </c>
      <c r="D15" s="41">
        <v>3.8</v>
      </c>
      <c r="E15" s="42">
        <f t="shared" si="0"/>
        <v>63</v>
      </c>
      <c r="F15" s="43">
        <v>690</v>
      </c>
      <c r="G15" s="228">
        <f t="shared" si="1"/>
        <v>63</v>
      </c>
      <c r="H15" s="45">
        <v>570</v>
      </c>
      <c r="I15" s="44">
        <f t="shared" si="2"/>
        <v>27</v>
      </c>
      <c r="J15" s="50">
        <v>58</v>
      </c>
      <c r="K15" s="47">
        <f t="shared" si="3"/>
        <v>58</v>
      </c>
      <c r="L15" s="36">
        <f t="shared" si="4"/>
        <v>211</v>
      </c>
      <c r="M15" s="259">
        <f t="shared" si="5"/>
        <v>3</v>
      </c>
      <c r="N15" s="275"/>
      <c r="O15" s="274"/>
    </row>
    <row r="16" spans="1:15" x14ac:dyDescent="0.25">
      <c r="A16" s="51"/>
      <c r="B16" s="52" t="s">
        <v>120</v>
      </c>
      <c r="C16" s="53">
        <v>97</v>
      </c>
      <c r="D16" s="54">
        <v>5</v>
      </c>
      <c r="E16" s="55">
        <f t="shared" si="0"/>
        <v>51</v>
      </c>
      <c r="F16" s="56">
        <v>670</v>
      </c>
      <c r="G16" s="230">
        <f t="shared" si="1"/>
        <v>59</v>
      </c>
      <c r="H16" s="58">
        <v>720</v>
      </c>
      <c r="I16" s="57">
        <f t="shared" si="2"/>
        <v>42</v>
      </c>
      <c r="J16" s="60">
        <v>64</v>
      </c>
      <c r="K16" s="61">
        <f t="shared" si="3"/>
        <v>64</v>
      </c>
      <c r="L16" s="62">
        <f t="shared" si="4"/>
        <v>216</v>
      </c>
      <c r="M16" s="260">
        <f t="shared" si="5"/>
        <v>2</v>
      </c>
      <c r="N16" s="275"/>
      <c r="O16" s="274"/>
    </row>
    <row r="17" spans="1:15" x14ac:dyDescent="0.25">
      <c r="A17" s="64"/>
      <c r="B17" s="26" t="s">
        <v>121</v>
      </c>
      <c r="C17" s="27">
        <v>96</v>
      </c>
      <c r="D17" s="28">
        <v>4.9000000000000004</v>
      </c>
      <c r="E17" s="29">
        <f t="shared" si="0"/>
        <v>51.999999999999993</v>
      </c>
      <c r="F17" s="32">
        <v>650</v>
      </c>
      <c r="G17" s="31">
        <f t="shared" si="1"/>
        <v>55</v>
      </c>
      <c r="H17" s="32">
        <v>650</v>
      </c>
      <c r="I17" s="31">
        <f t="shared" si="2"/>
        <v>35</v>
      </c>
      <c r="J17" s="34">
        <v>51</v>
      </c>
      <c r="K17" s="35">
        <f t="shared" si="3"/>
        <v>51</v>
      </c>
      <c r="L17" s="65">
        <f t="shared" si="4"/>
        <v>193</v>
      </c>
      <c r="M17" s="261">
        <f t="shared" si="5"/>
        <v>9</v>
      </c>
      <c r="N17" s="278">
        <f>SUM(L17:L20)-MIN(L17:L20)</f>
        <v>600</v>
      </c>
      <c r="O17" s="271">
        <f>RANK(N17,N$9:N$74)</f>
        <v>2</v>
      </c>
    </row>
    <row r="18" spans="1:15" x14ac:dyDescent="0.25">
      <c r="A18" s="66" t="s">
        <v>122</v>
      </c>
      <c r="B18" s="39" t="s">
        <v>123</v>
      </c>
      <c r="C18" s="40">
        <v>98</v>
      </c>
      <c r="D18" s="41">
        <v>5</v>
      </c>
      <c r="E18" s="42">
        <f t="shared" si="0"/>
        <v>51</v>
      </c>
      <c r="F18" s="45">
        <v>660</v>
      </c>
      <c r="G18" s="44">
        <f t="shared" si="1"/>
        <v>57</v>
      </c>
      <c r="H18" s="45">
        <v>670</v>
      </c>
      <c r="I18" s="44">
        <f t="shared" si="2"/>
        <v>37</v>
      </c>
      <c r="J18" s="50">
        <v>65</v>
      </c>
      <c r="K18" s="47">
        <f t="shared" si="3"/>
        <v>65</v>
      </c>
      <c r="L18" s="36">
        <f t="shared" si="4"/>
        <v>210</v>
      </c>
      <c r="M18" s="259">
        <f t="shared" si="5"/>
        <v>4</v>
      </c>
      <c r="N18" s="278"/>
      <c r="O18" s="271"/>
    </row>
    <row r="19" spans="1:15" x14ac:dyDescent="0.25">
      <c r="A19" s="67"/>
      <c r="B19" s="39" t="s">
        <v>124</v>
      </c>
      <c r="C19" s="40">
        <v>97</v>
      </c>
      <c r="D19" s="41">
        <v>5.5</v>
      </c>
      <c r="E19" s="42">
        <f t="shared" si="0"/>
        <v>46</v>
      </c>
      <c r="F19" s="45">
        <v>680</v>
      </c>
      <c r="G19" s="44">
        <f t="shared" si="1"/>
        <v>61</v>
      </c>
      <c r="H19" s="45">
        <v>700</v>
      </c>
      <c r="I19" s="44">
        <f t="shared" si="2"/>
        <v>40</v>
      </c>
      <c r="J19" s="50">
        <v>50</v>
      </c>
      <c r="K19" s="47">
        <f t="shared" si="3"/>
        <v>50</v>
      </c>
      <c r="L19" s="36">
        <f t="shared" si="4"/>
        <v>197</v>
      </c>
      <c r="M19" s="259">
        <f t="shared" si="5"/>
        <v>7</v>
      </c>
      <c r="N19" s="278"/>
      <c r="O19" s="271"/>
    </row>
    <row r="20" spans="1:15" x14ac:dyDescent="0.25">
      <c r="A20" s="68"/>
      <c r="B20" s="52"/>
      <c r="C20" s="53"/>
      <c r="D20" s="54"/>
      <c r="E20" s="55">
        <f t="shared" si="0"/>
        <v>0</v>
      </c>
      <c r="F20" s="58"/>
      <c r="G20" s="57">
        <f t="shared" si="1"/>
        <v>0</v>
      </c>
      <c r="H20" s="58"/>
      <c r="I20" s="57">
        <f t="shared" si="2"/>
        <v>0</v>
      </c>
      <c r="J20" s="60"/>
      <c r="K20" s="61">
        <f t="shared" si="3"/>
        <v>0</v>
      </c>
      <c r="L20" s="62">
        <f t="shared" si="4"/>
        <v>0</v>
      </c>
      <c r="M20" s="260">
        <f t="shared" si="5"/>
        <v>17</v>
      </c>
      <c r="N20" s="278"/>
      <c r="O20" s="271"/>
    </row>
    <row r="21" spans="1:15" x14ac:dyDescent="0.25">
      <c r="A21" s="64"/>
      <c r="B21" s="26" t="s">
        <v>125</v>
      </c>
      <c r="C21" s="27">
        <v>97</v>
      </c>
      <c r="D21" s="28">
        <v>6.3</v>
      </c>
      <c r="E21" s="71">
        <f t="shared" si="0"/>
        <v>38</v>
      </c>
      <c r="F21" s="32">
        <v>600</v>
      </c>
      <c r="G21" s="31">
        <f t="shared" si="1"/>
        <v>45</v>
      </c>
      <c r="H21" s="30">
        <v>550</v>
      </c>
      <c r="I21" s="226">
        <f t="shared" si="2"/>
        <v>25</v>
      </c>
      <c r="J21" s="32">
        <v>43</v>
      </c>
      <c r="K21" s="35">
        <f t="shared" si="3"/>
        <v>43</v>
      </c>
      <c r="L21" s="65">
        <f t="shared" si="4"/>
        <v>151</v>
      </c>
      <c r="M21" s="261">
        <f t="shared" si="5"/>
        <v>13</v>
      </c>
      <c r="N21" s="270">
        <f>SUM(L21:L24)-MIN(L21:L24)</f>
        <v>525</v>
      </c>
      <c r="O21" s="274">
        <f>RANK(N21,N$9:N$74)</f>
        <v>4</v>
      </c>
    </row>
    <row r="22" spans="1:15" x14ac:dyDescent="0.25">
      <c r="A22" s="144" t="s">
        <v>109</v>
      </c>
      <c r="B22" s="39" t="s">
        <v>126</v>
      </c>
      <c r="C22" s="40">
        <v>97</v>
      </c>
      <c r="D22" s="41">
        <v>4.9000000000000004</v>
      </c>
      <c r="E22" s="74">
        <f t="shared" si="0"/>
        <v>51.999999999999993</v>
      </c>
      <c r="F22" s="45">
        <v>630</v>
      </c>
      <c r="G22" s="44">
        <f t="shared" si="1"/>
        <v>51</v>
      </c>
      <c r="H22" s="43">
        <v>770</v>
      </c>
      <c r="I22" s="228">
        <f t="shared" si="2"/>
        <v>47</v>
      </c>
      <c r="J22" s="45">
        <v>55</v>
      </c>
      <c r="K22" s="47">
        <f t="shared" si="3"/>
        <v>55</v>
      </c>
      <c r="L22" s="36">
        <f t="shared" si="4"/>
        <v>205</v>
      </c>
      <c r="M22" s="262">
        <f t="shared" si="5"/>
        <v>6</v>
      </c>
      <c r="N22" s="270"/>
      <c r="O22" s="274"/>
    </row>
    <row r="23" spans="1:15" x14ac:dyDescent="0.25">
      <c r="A23" s="67"/>
      <c r="B23" s="39" t="s">
        <v>127</v>
      </c>
      <c r="C23" s="40">
        <v>95</v>
      </c>
      <c r="D23" s="41">
        <v>5.9</v>
      </c>
      <c r="E23" s="74">
        <f t="shared" si="0"/>
        <v>41.999999999999993</v>
      </c>
      <c r="F23" s="45">
        <v>570</v>
      </c>
      <c r="G23" s="44">
        <f t="shared" si="1"/>
        <v>39</v>
      </c>
      <c r="H23" s="43">
        <v>670</v>
      </c>
      <c r="I23" s="228">
        <f t="shared" si="2"/>
        <v>37</v>
      </c>
      <c r="J23" s="45">
        <v>51</v>
      </c>
      <c r="K23" s="47">
        <f t="shared" si="3"/>
        <v>51</v>
      </c>
      <c r="L23" s="36">
        <f t="shared" si="4"/>
        <v>169</v>
      </c>
      <c r="M23" s="262">
        <f t="shared" si="5"/>
        <v>12</v>
      </c>
      <c r="N23" s="270"/>
      <c r="O23" s="274"/>
    </row>
    <row r="24" spans="1:15" x14ac:dyDescent="0.25">
      <c r="A24" s="68"/>
      <c r="B24" s="52"/>
      <c r="C24" s="53"/>
      <c r="D24" s="54"/>
      <c r="E24" s="77">
        <f t="shared" si="0"/>
        <v>0</v>
      </c>
      <c r="F24" s="58"/>
      <c r="G24" s="57">
        <f t="shared" si="1"/>
        <v>0</v>
      </c>
      <c r="H24" s="56"/>
      <c r="I24" s="230">
        <f t="shared" si="2"/>
        <v>0</v>
      </c>
      <c r="J24" s="58"/>
      <c r="K24" s="61">
        <f t="shared" si="3"/>
        <v>0</v>
      </c>
      <c r="L24" s="62">
        <f t="shared" si="4"/>
        <v>0</v>
      </c>
      <c r="M24" s="260">
        <f t="shared" si="5"/>
        <v>17</v>
      </c>
      <c r="N24" s="270"/>
      <c r="O24" s="274"/>
    </row>
    <row r="25" spans="1:15" x14ac:dyDescent="0.25">
      <c r="A25" s="25"/>
      <c r="B25" s="26" t="s">
        <v>128</v>
      </c>
      <c r="C25" s="27">
        <v>97</v>
      </c>
      <c r="D25" s="28">
        <v>4.7</v>
      </c>
      <c r="E25" s="29">
        <f t="shared" si="0"/>
        <v>53.999999999999993</v>
      </c>
      <c r="F25" s="32">
        <v>670</v>
      </c>
      <c r="G25" s="31">
        <f t="shared" si="1"/>
        <v>59</v>
      </c>
      <c r="H25" s="32">
        <v>670</v>
      </c>
      <c r="I25" s="31">
        <f t="shared" si="2"/>
        <v>37</v>
      </c>
      <c r="J25" s="34">
        <v>43</v>
      </c>
      <c r="K25" s="35">
        <f t="shared" si="3"/>
        <v>43</v>
      </c>
      <c r="L25" s="65">
        <f t="shared" si="4"/>
        <v>193</v>
      </c>
      <c r="M25" s="261">
        <f t="shared" si="5"/>
        <v>9</v>
      </c>
      <c r="N25" s="270">
        <f>SUM(L25:L28)-MIN(L25:L28)</f>
        <v>435</v>
      </c>
      <c r="O25" s="271">
        <f>RANK(N25,N$9:N$74)</f>
        <v>5</v>
      </c>
    </row>
    <row r="26" spans="1:15" x14ac:dyDescent="0.25">
      <c r="A26" s="215" t="s">
        <v>91</v>
      </c>
      <c r="B26" s="39" t="s">
        <v>129</v>
      </c>
      <c r="C26" s="40">
        <v>96</v>
      </c>
      <c r="D26" s="41">
        <v>7.6</v>
      </c>
      <c r="E26" s="42">
        <f t="shared" si="0"/>
        <v>25</v>
      </c>
      <c r="F26" s="45">
        <v>600</v>
      </c>
      <c r="G26" s="44">
        <f t="shared" si="1"/>
        <v>45</v>
      </c>
      <c r="H26" s="45">
        <v>570</v>
      </c>
      <c r="I26" s="44">
        <f t="shared" si="2"/>
        <v>27</v>
      </c>
      <c r="J26" s="50">
        <v>50</v>
      </c>
      <c r="K26" s="47">
        <f t="shared" si="3"/>
        <v>50</v>
      </c>
      <c r="L26" s="36">
        <f t="shared" si="4"/>
        <v>147</v>
      </c>
      <c r="M26" s="259">
        <f t="shared" si="5"/>
        <v>14</v>
      </c>
      <c r="N26" s="270"/>
      <c r="O26" s="271"/>
    </row>
    <row r="27" spans="1:15" x14ac:dyDescent="0.25">
      <c r="A27" s="49"/>
      <c r="B27" s="39" t="s">
        <v>130</v>
      </c>
      <c r="C27" s="40">
        <v>98</v>
      </c>
      <c r="D27" s="41">
        <v>10</v>
      </c>
      <c r="E27" s="42">
        <f t="shared" si="0"/>
        <v>0.99999999999999645</v>
      </c>
      <c r="F27" s="45">
        <v>510</v>
      </c>
      <c r="G27" s="44">
        <f t="shared" si="1"/>
        <v>27</v>
      </c>
      <c r="H27" s="45">
        <v>530</v>
      </c>
      <c r="I27" s="44">
        <f t="shared" si="2"/>
        <v>23</v>
      </c>
      <c r="J27" s="50">
        <v>44</v>
      </c>
      <c r="K27" s="47">
        <f t="shared" si="3"/>
        <v>44</v>
      </c>
      <c r="L27" s="36">
        <f t="shared" si="4"/>
        <v>95</v>
      </c>
      <c r="M27" s="259">
        <f t="shared" si="5"/>
        <v>16</v>
      </c>
      <c r="N27" s="270"/>
      <c r="O27" s="271"/>
    </row>
    <row r="28" spans="1:15" x14ac:dyDescent="0.25">
      <c r="A28" s="51"/>
      <c r="B28" s="52"/>
      <c r="C28" s="53"/>
      <c r="D28" s="54"/>
      <c r="E28" s="55">
        <f t="shared" si="0"/>
        <v>0</v>
      </c>
      <c r="F28" s="58"/>
      <c r="G28" s="57">
        <f t="shared" si="1"/>
        <v>0</v>
      </c>
      <c r="H28" s="58"/>
      <c r="I28" s="57">
        <f t="shared" si="2"/>
        <v>0</v>
      </c>
      <c r="J28" s="60"/>
      <c r="K28" s="61">
        <f t="shared" si="3"/>
        <v>0</v>
      </c>
      <c r="L28" s="62">
        <f t="shared" si="4"/>
        <v>0</v>
      </c>
      <c r="M28" s="260">
        <f t="shared" si="5"/>
        <v>17</v>
      </c>
      <c r="N28" s="270"/>
      <c r="O28" s="271"/>
    </row>
    <row r="29" spans="1:15" x14ac:dyDescent="0.25">
      <c r="A29" s="64"/>
      <c r="B29" s="26"/>
      <c r="C29" s="27"/>
      <c r="D29" s="28"/>
      <c r="E29" s="29">
        <f t="shared" si="0"/>
        <v>0</v>
      </c>
      <c r="F29" s="30"/>
      <c r="G29" s="226">
        <f t="shared" si="1"/>
        <v>0</v>
      </c>
      <c r="H29" s="32"/>
      <c r="I29" s="31">
        <f t="shared" si="2"/>
        <v>0</v>
      </c>
      <c r="J29" s="34"/>
      <c r="K29" s="35">
        <f t="shared" si="3"/>
        <v>0</v>
      </c>
      <c r="L29" s="83">
        <f t="shared" si="4"/>
        <v>0</v>
      </c>
      <c r="M29" s="263">
        <f t="shared" si="5"/>
        <v>17</v>
      </c>
      <c r="N29" s="307">
        <f>SUM(L29:L32)-MIN(L29:L32)</f>
        <v>0</v>
      </c>
      <c r="O29" s="308">
        <f>RANK(N29,N$9:N$74)</f>
        <v>6</v>
      </c>
    </row>
    <row r="30" spans="1:15" x14ac:dyDescent="0.25">
      <c r="A30" s="67"/>
      <c r="B30" s="39"/>
      <c r="C30" s="40"/>
      <c r="D30" s="41"/>
      <c r="E30" s="42">
        <f t="shared" si="0"/>
        <v>0</v>
      </c>
      <c r="F30" s="43"/>
      <c r="G30" s="228">
        <f t="shared" si="1"/>
        <v>0</v>
      </c>
      <c r="H30" s="45"/>
      <c r="I30" s="44">
        <f t="shared" si="2"/>
        <v>0</v>
      </c>
      <c r="J30" s="50"/>
      <c r="K30" s="47">
        <f t="shared" si="3"/>
        <v>0</v>
      </c>
      <c r="L30" s="85">
        <f t="shared" si="4"/>
        <v>0</v>
      </c>
      <c r="M30" s="264">
        <f t="shared" si="5"/>
        <v>17</v>
      </c>
      <c r="N30" s="307"/>
      <c r="O30" s="308"/>
    </row>
    <row r="31" spans="1:15" x14ac:dyDescent="0.25">
      <c r="A31" s="67"/>
      <c r="B31" s="39"/>
      <c r="C31" s="40"/>
      <c r="D31" s="41"/>
      <c r="E31" s="42">
        <f t="shared" si="0"/>
        <v>0</v>
      </c>
      <c r="F31" s="43"/>
      <c r="G31" s="228">
        <f t="shared" si="1"/>
        <v>0</v>
      </c>
      <c r="H31" s="45"/>
      <c r="I31" s="44">
        <f t="shared" si="2"/>
        <v>0</v>
      </c>
      <c r="J31" s="50"/>
      <c r="K31" s="47">
        <f t="shared" si="3"/>
        <v>0</v>
      </c>
      <c r="L31" s="85">
        <f t="shared" si="4"/>
        <v>0</v>
      </c>
      <c r="M31" s="264">
        <f t="shared" si="5"/>
        <v>17</v>
      </c>
      <c r="N31" s="307"/>
      <c r="O31" s="308"/>
    </row>
    <row r="32" spans="1:15" x14ac:dyDescent="0.25">
      <c r="A32" s="68"/>
      <c r="B32" s="52"/>
      <c r="C32" s="53"/>
      <c r="D32" s="54"/>
      <c r="E32" s="55">
        <f t="shared" si="0"/>
        <v>0</v>
      </c>
      <c r="F32" s="56"/>
      <c r="G32" s="230">
        <f t="shared" si="1"/>
        <v>0</v>
      </c>
      <c r="H32" s="58"/>
      <c r="I32" s="57">
        <f t="shared" si="2"/>
        <v>0</v>
      </c>
      <c r="J32" s="60"/>
      <c r="K32" s="61">
        <f t="shared" si="3"/>
        <v>0</v>
      </c>
      <c r="L32" s="86">
        <f t="shared" si="4"/>
        <v>0</v>
      </c>
      <c r="M32" s="265">
        <f t="shared" si="5"/>
        <v>17</v>
      </c>
      <c r="N32" s="307"/>
      <c r="O32" s="308"/>
    </row>
    <row r="33" spans="1:15" x14ac:dyDescent="0.25">
      <c r="A33" s="64"/>
      <c r="B33" s="26"/>
      <c r="C33" s="27"/>
      <c r="D33" s="28"/>
      <c r="E33" s="29">
        <f t="shared" si="0"/>
        <v>0</v>
      </c>
      <c r="F33" s="32"/>
      <c r="G33" s="31">
        <f t="shared" si="1"/>
        <v>0</v>
      </c>
      <c r="H33" s="32"/>
      <c r="I33" s="31">
        <f t="shared" si="2"/>
        <v>0</v>
      </c>
      <c r="J33" s="34"/>
      <c r="K33" s="35">
        <f t="shared" si="3"/>
        <v>0</v>
      </c>
      <c r="L33" s="65">
        <f t="shared" si="4"/>
        <v>0</v>
      </c>
      <c r="M33" s="263">
        <f t="shared" si="5"/>
        <v>17</v>
      </c>
      <c r="N33" s="309">
        <f>SUM(L33:L36)-MIN(L33:L36)</f>
        <v>0</v>
      </c>
      <c r="O33" s="308">
        <f>RANK(N33,N$9:N$74)</f>
        <v>6</v>
      </c>
    </row>
    <row r="34" spans="1:15" x14ac:dyDescent="0.25">
      <c r="A34" s="67"/>
      <c r="B34" s="39"/>
      <c r="C34" s="40"/>
      <c r="D34" s="41"/>
      <c r="E34" s="42">
        <f t="shared" si="0"/>
        <v>0</v>
      </c>
      <c r="F34" s="45"/>
      <c r="G34" s="44">
        <f t="shared" si="1"/>
        <v>0</v>
      </c>
      <c r="H34" s="45"/>
      <c r="I34" s="44">
        <f t="shared" si="2"/>
        <v>0</v>
      </c>
      <c r="J34" s="50"/>
      <c r="K34" s="47">
        <f t="shared" si="3"/>
        <v>0</v>
      </c>
      <c r="L34" s="36">
        <f t="shared" si="4"/>
        <v>0</v>
      </c>
      <c r="M34" s="264">
        <f t="shared" si="5"/>
        <v>17</v>
      </c>
      <c r="N34" s="309"/>
      <c r="O34" s="308"/>
    </row>
    <row r="35" spans="1:15" x14ac:dyDescent="0.25">
      <c r="A35" s="67"/>
      <c r="B35" s="39"/>
      <c r="C35" s="40"/>
      <c r="D35" s="41"/>
      <c r="E35" s="42">
        <f t="shared" si="0"/>
        <v>0</v>
      </c>
      <c r="F35" s="45"/>
      <c r="G35" s="44">
        <f t="shared" si="1"/>
        <v>0</v>
      </c>
      <c r="H35" s="45"/>
      <c r="I35" s="44">
        <f t="shared" si="2"/>
        <v>0</v>
      </c>
      <c r="J35" s="50"/>
      <c r="K35" s="47">
        <f t="shared" si="3"/>
        <v>0</v>
      </c>
      <c r="L35" s="36">
        <f t="shared" si="4"/>
        <v>0</v>
      </c>
      <c r="M35" s="264">
        <f t="shared" si="5"/>
        <v>17</v>
      </c>
      <c r="N35" s="309"/>
      <c r="O35" s="308"/>
    </row>
    <row r="36" spans="1:15" x14ac:dyDescent="0.25">
      <c r="A36" s="51"/>
      <c r="B36" s="52"/>
      <c r="C36" s="53"/>
      <c r="D36" s="54"/>
      <c r="E36" s="55">
        <f t="shared" si="0"/>
        <v>0</v>
      </c>
      <c r="F36" s="58"/>
      <c r="G36" s="57">
        <f t="shared" si="1"/>
        <v>0</v>
      </c>
      <c r="H36" s="58"/>
      <c r="I36" s="57">
        <f t="shared" si="2"/>
        <v>0</v>
      </c>
      <c r="J36" s="60"/>
      <c r="K36" s="61">
        <f t="shared" si="3"/>
        <v>0</v>
      </c>
      <c r="L36" s="62">
        <f t="shared" si="4"/>
        <v>0</v>
      </c>
      <c r="M36" s="265">
        <f t="shared" si="5"/>
        <v>17</v>
      </c>
      <c r="N36" s="309"/>
      <c r="O36" s="308"/>
    </row>
    <row r="37" spans="1:15" x14ac:dyDescent="0.25">
      <c r="A37" s="25"/>
      <c r="B37" s="26"/>
      <c r="C37" s="27"/>
      <c r="D37" s="28"/>
      <c r="E37" s="29">
        <f t="shared" si="0"/>
        <v>0</v>
      </c>
      <c r="F37" s="30"/>
      <c r="G37" s="226">
        <f t="shared" si="1"/>
        <v>0</v>
      </c>
      <c r="H37" s="32"/>
      <c r="I37" s="31">
        <f t="shared" si="2"/>
        <v>0</v>
      </c>
      <c r="J37" s="34"/>
      <c r="K37" s="35">
        <f t="shared" si="3"/>
        <v>0</v>
      </c>
      <c r="L37" s="65">
        <f t="shared" si="4"/>
        <v>0</v>
      </c>
      <c r="M37" s="263">
        <f t="shared" si="5"/>
        <v>17</v>
      </c>
      <c r="N37" s="307">
        <f>SUM(L37:L40)-MIN(L37:L40)</f>
        <v>0</v>
      </c>
      <c r="O37" s="308">
        <f>RANK(N37,N$9:N$74)</f>
        <v>6</v>
      </c>
    </row>
    <row r="38" spans="1:15" x14ac:dyDescent="0.25">
      <c r="A38" s="49"/>
      <c r="B38" s="39"/>
      <c r="C38" s="40"/>
      <c r="D38" s="41"/>
      <c r="E38" s="42">
        <f t="shared" si="0"/>
        <v>0</v>
      </c>
      <c r="F38" s="43"/>
      <c r="G38" s="228">
        <f t="shared" si="1"/>
        <v>0</v>
      </c>
      <c r="H38" s="45"/>
      <c r="I38" s="44">
        <f t="shared" si="2"/>
        <v>0</v>
      </c>
      <c r="J38" s="45"/>
      <c r="K38" s="47">
        <f t="shared" si="3"/>
        <v>0</v>
      </c>
      <c r="L38" s="36">
        <f t="shared" si="4"/>
        <v>0</v>
      </c>
      <c r="M38" s="264">
        <f t="shared" si="5"/>
        <v>17</v>
      </c>
      <c r="N38" s="307"/>
      <c r="O38" s="308"/>
    </row>
    <row r="39" spans="1:15" x14ac:dyDescent="0.25">
      <c r="A39" s="49"/>
      <c r="B39" s="39"/>
      <c r="C39" s="40"/>
      <c r="D39" s="41"/>
      <c r="E39" s="42">
        <f t="shared" si="0"/>
        <v>0</v>
      </c>
      <c r="F39" s="43"/>
      <c r="G39" s="228">
        <f t="shared" si="1"/>
        <v>0</v>
      </c>
      <c r="H39" s="45"/>
      <c r="I39" s="44">
        <f t="shared" si="2"/>
        <v>0</v>
      </c>
      <c r="J39" s="50"/>
      <c r="K39" s="47">
        <f t="shared" si="3"/>
        <v>0</v>
      </c>
      <c r="L39" s="36">
        <f t="shared" si="4"/>
        <v>0</v>
      </c>
      <c r="M39" s="264">
        <f t="shared" si="5"/>
        <v>17</v>
      </c>
      <c r="N39" s="307"/>
      <c r="O39" s="308"/>
    </row>
    <row r="40" spans="1:15" x14ac:dyDescent="0.25">
      <c r="A40" s="51"/>
      <c r="B40" s="52"/>
      <c r="C40" s="53"/>
      <c r="D40" s="54"/>
      <c r="E40" s="55">
        <f t="shared" si="0"/>
        <v>0</v>
      </c>
      <c r="F40" s="56"/>
      <c r="G40" s="230">
        <f t="shared" si="1"/>
        <v>0</v>
      </c>
      <c r="H40" s="58"/>
      <c r="I40" s="57">
        <f t="shared" si="2"/>
        <v>0</v>
      </c>
      <c r="J40" s="60"/>
      <c r="K40" s="61">
        <f t="shared" si="3"/>
        <v>0</v>
      </c>
      <c r="L40" s="62">
        <f t="shared" si="4"/>
        <v>0</v>
      </c>
      <c r="M40" s="265">
        <f t="shared" si="5"/>
        <v>17</v>
      </c>
      <c r="N40" s="307"/>
      <c r="O40" s="308"/>
    </row>
    <row r="41" spans="1:15" ht="14.1" customHeight="1" x14ac:dyDescent="0.25">
      <c r="A41" s="87" t="s">
        <v>4</v>
      </c>
      <c r="B41" s="88" t="s">
        <v>5</v>
      </c>
      <c r="C41" s="89" t="s">
        <v>6</v>
      </c>
      <c r="D41" s="276" t="s">
        <v>7</v>
      </c>
      <c r="E41" s="276"/>
      <c r="F41" s="90" t="s">
        <v>8</v>
      </c>
      <c r="G41" s="91"/>
      <c r="H41" s="276" t="s">
        <v>9</v>
      </c>
      <c r="I41" s="276"/>
      <c r="J41" s="90" t="s">
        <v>10</v>
      </c>
      <c r="K41" s="91"/>
      <c r="L41" s="92" t="s">
        <v>11</v>
      </c>
      <c r="M41" s="92" t="s">
        <v>12</v>
      </c>
      <c r="N41" s="93" t="s">
        <v>13</v>
      </c>
      <c r="O41" s="277" t="s">
        <v>14</v>
      </c>
    </row>
    <row r="42" spans="1:15" x14ac:dyDescent="0.25">
      <c r="A42" s="94"/>
      <c r="B42" s="95" t="s">
        <v>15</v>
      </c>
      <c r="C42" s="96" t="s">
        <v>16</v>
      </c>
      <c r="D42" s="97" t="s">
        <v>17</v>
      </c>
      <c r="E42" s="98" t="s">
        <v>18</v>
      </c>
      <c r="F42" s="99" t="s">
        <v>17</v>
      </c>
      <c r="G42" s="100" t="s">
        <v>18</v>
      </c>
      <c r="H42" s="101" t="s">
        <v>17</v>
      </c>
      <c r="I42" s="102" t="s">
        <v>18</v>
      </c>
      <c r="J42" s="99" t="s">
        <v>17</v>
      </c>
      <c r="K42" s="103" t="s">
        <v>18</v>
      </c>
      <c r="L42" s="104" t="s">
        <v>19</v>
      </c>
      <c r="M42" s="266" t="s">
        <v>19</v>
      </c>
      <c r="N42" s="106" t="s">
        <v>20</v>
      </c>
      <c r="O42" s="277"/>
    </row>
    <row r="43" spans="1:15" x14ac:dyDescent="0.25">
      <c r="A43" s="25"/>
      <c r="B43" s="26"/>
      <c r="C43" s="27"/>
      <c r="D43" s="28"/>
      <c r="E43" s="29">
        <f t="shared" ref="E43:E74" si="6">IF(D43&gt;10.1,0,(IF(D43=0,0,(10.1-D43)*10)))</f>
        <v>0</v>
      </c>
      <c r="F43" s="32"/>
      <c r="G43" s="31">
        <f t="shared" ref="G43:G74" si="7">IF(F43&lt;=370,0,IF(F43=380,1,(F43-380)/5+1))</f>
        <v>0</v>
      </c>
      <c r="H43" s="32"/>
      <c r="I43" s="31">
        <f t="shared" ref="I43:I74" si="8">IF(H43&gt;300,(H43-300)/10*1,0)</f>
        <v>0</v>
      </c>
      <c r="J43" s="34"/>
      <c r="K43" s="35">
        <f t="shared" ref="K43:K74" si="9">J43*1</f>
        <v>0</v>
      </c>
      <c r="L43" s="65">
        <f t="shared" ref="L43:L74" si="10">SUM(K43,I43,G43,E43)</f>
        <v>0</v>
      </c>
      <c r="M43" s="264">
        <f t="shared" ref="M43:M74" si="11">RANK(L43,L$9:L$74)</f>
        <v>17</v>
      </c>
      <c r="N43" s="307">
        <f>SUM(L43:L46)-MIN(L43:L46)</f>
        <v>0</v>
      </c>
      <c r="O43" s="308">
        <f>RANK(N43,N$9:N$74)</f>
        <v>6</v>
      </c>
    </row>
    <row r="44" spans="1:15" x14ac:dyDescent="0.25">
      <c r="A44" s="49"/>
      <c r="B44" s="39"/>
      <c r="C44" s="40"/>
      <c r="D44" s="41"/>
      <c r="E44" s="42">
        <f t="shared" si="6"/>
        <v>0</v>
      </c>
      <c r="F44" s="45"/>
      <c r="G44" s="44">
        <f t="shared" si="7"/>
        <v>0</v>
      </c>
      <c r="H44" s="45"/>
      <c r="I44" s="44">
        <f t="shared" si="8"/>
        <v>0</v>
      </c>
      <c r="J44" s="50"/>
      <c r="K44" s="47">
        <f t="shared" si="9"/>
        <v>0</v>
      </c>
      <c r="L44" s="36">
        <f t="shared" si="10"/>
        <v>0</v>
      </c>
      <c r="M44" s="264">
        <f t="shared" si="11"/>
        <v>17</v>
      </c>
      <c r="N44" s="307"/>
      <c r="O44" s="308"/>
    </row>
    <row r="45" spans="1:15" x14ac:dyDescent="0.25">
      <c r="A45" s="49"/>
      <c r="B45" s="39"/>
      <c r="C45" s="40"/>
      <c r="D45" s="41"/>
      <c r="E45" s="42">
        <f t="shared" si="6"/>
        <v>0</v>
      </c>
      <c r="F45" s="45"/>
      <c r="G45" s="44">
        <f t="shared" si="7"/>
        <v>0</v>
      </c>
      <c r="H45" s="45"/>
      <c r="I45" s="44">
        <f t="shared" si="8"/>
        <v>0</v>
      </c>
      <c r="J45" s="50"/>
      <c r="K45" s="47">
        <f t="shared" si="9"/>
        <v>0</v>
      </c>
      <c r="L45" s="36">
        <f t="shared" si="10"/>
        <v>0</v>
      </c>
      <c r="M45" s="264">
        <f t="shared" si="11"/>
        <v>17</v>
      </c>
      <c r="N45" s="307"/>
      <c r="O45" s="308"/>
    </row>
    <row r="46" spans="1:15" x14ac:dyDescent="0.25">
      <c r="A46" s="51"/>
      <c r="B46" s="52"/>
      <c r="C46" s="53"/>
      <c r="D46" s="54"/>
      <c r="E46" s="55">
        <f t="shared" si="6"/>
        <v>0</v>
      </c>
      <c r="F46" s="58"/>
      <c r="G46" s="57">
        <f t="shared" si="7"/>
        <v>0</v>
      </c>
      <c r="H46" s="58"/>
      <c r="I46" s="57">
        <f t="shared" si="8"/>
        <v>0</v>
      </c>
      <c r="J46" s="60"/>
      <c r="K46" s="61">
        <f t="shared" si="9"/>
        <v>0</v>
      </c>
      <c r="L46" s="62">
        <f t="shared" si="10"/>
        <v>0</v>
      </c>
      <c r="M46" s="265">
        <f t="shared" si="11"/>
        <v>17</v>
      </c>
      <c r="N46" s="307"/>
      <c r="O46" s="308"/>
    </row>
    <row r="47" spans="1:15" x14ac:dyDescent="0.25">
      <c r="A47" s="69"/>
      <c r="B47" s="70"/>
      <c r="C47" s="27"/>
      <c r="D47" s="28"/>
      <c r="E47" s="71">
        <f t="shared" si="6"/>
        <v>0</v>
      </c>
      <c r="F47" s="32"/>
      <c r="G47" s="31">
        <f t="shared" si="7"/>
        <v>0</v>
      </c>
      <c r="H47" s="30"/>
      <c r="I47" s="226">
        <f t="shared" si="8"/>
        <v>0</v>
      </c>
      <c r="J47" s="32"/>
      <c r="K47" s="35">
        <f t="shared" si="9"/>
        <v>0</v>
      </c>
      <c r="L47" s="65">
        <f t="shared" si="10"/>
        <v>0</v>
      </c>
      <c r="M47" s="263">
        <f t="shared" si="11"/>
        <v>17</v>
      </c>
      <c r="N47" s="307">
        <f>SUM(L47:L50)-MIN(L47:L50)</f>
        <v>0</v>
      </c>
      <c r="O47" s="310">
        <f>RANK(N47,N$9:N$74)</f>
        <v>6</v>
      </c>
    </row>
    <row r="48" spans="1:15" x14ac:dyDescent="0.25">
      <c r="A48" s="72"/>
      <c r="B48" s="73"/>
      <c r="C48" s="40"/>
      <c r="D48" s="41"/>
      <c r="E48" s="74">
        <f t="shared" si="6"/>
        <v>0</v>
      </c>
      <c r="F48" s="45"/>
      <c r="G48" s="44">
        <f t="shared" si="7"/>
        <v>0</v>
      </c>
      <c r="H48" s="43"/>
      <c r="I48" s="228">
        <f t="shared" si="8"/>
        <v>0</v>
      </c>
      <c r="J48" s="45"/>
      <c r="K48" s="47">
        <f t="shared" si="9"/>
        <v>0</v>
      </c>
      <c r="L48" s="36">
        <f t="shared" si="10"/>
        <v>0</v>
      </c>
      <c r="M48" s="264">
        <f t="shared" si="11"/>
        <v>17</v>
      </c>
      <c r="N48" s="307"/>
      <c r="O48" s="310"/>
    </row>
    <row r="49" spans="1:15" x14ac:dyDescent="0.25">
      <c r="A49" s="72"/>
      <c r="B49" s="73"/>
      <c r="C49" s="40"/>
      <c r="D49" s="41"/>
      <c r="E49" s="74">
        <f t="shared" si="6"/>
        <v>0</v>
      </c>
      <c r="F49" s="45"/>
      <c r="G49" s="44">
        <f t="shared" si="7"/>
        <v>0</v>
      </c>
      <c r="H49" s="43"/>
      <c r="I49" s="228">
        <f t="shared" si="8"/>
        <v>0</v>
      </c>
      <c r="J49" s="45"/>
      <c r="K49" s="47">
        <f t="shared" si="9"/>
        <v>0</v>
      </c>
      <c r="L49" s="36">
        <f t="shared" si="10"/>
        <v>0</v>
      </c>
      <c r="M49" s="264">
        <f t="shared" si="11"/>
        <v>17</v>
      </c>
      <c r="N49" s="307"/>
      <c r="O49" s="310"/>
    </row>
    <row r="50" spans="1:15" x14ac:dyDescent="0.25">
      <c r="A50" s="75"/>
      <c r="B50" s="76"/>
      <c r="C50" s="53"/>
      <c r="D50" s="54"/>
      <c r="E50" s="77">
        <f t="shared" si="6"/>
        <v>0</v>
      </c>
      <c r="F50" s="58"/>
      <c r="G50" s="57">
        <f t="shared" si="7"/>
        <v>0</v>
      </c>
      <c r="H50" s="56"/>
      <c r="I50" s="230">
        <f t="shared" si="8"/>
        <v>0</v>
      </c>
      <c r="J50" s="58"/>
      <c r="K50" s="61">
        <f t="shared" si="9"/>
        <v>0</v>
      </c>
      <c r="L50" s="62">
        <f t="shared" si="10"/>
        <v>0</v>
      </c>
      <c r="M50" s="265">
        <f t="shared" si="11"/>
        <v>17</v>
      </c>
      <c r="N50" s="307"/>
      <c r="O50" s="310"/>
    </row>
    <row r="51" spans="1:15" x14ac:dyDescent="0.25">
      <c r="A51" s="25"/>
      <c r="B51" s="80"/>
      <c r="C51" s="27"/>
      <c r="D51" s="28"/>
      <c r="E51" s="29">
        <f t="shared" si="6"/>
        <v>0</v>
      </c>
      <c r="F51" s="32"/>
      <c r="G51" s="31">
        <f t="shared" si="7"/>
        <v>0</v>
      </c>
      <c r="H51" s="32"/>
      <c r="I51" s="31">
        <f t="shared" si="8"/>
        <v>0</v>
      </c>
      <c r="J51" s="34"/>
      <c r="K51" s="35">
        <f t="shared" si="9"/>
        <v>0</v>
      </c>
      <c r="L51" s="83">
        <f t="shared" si="10"/>
        <v>0</v>
      </c>
      <c r="M51" s="263">
        <f t="shared" si="11"/>
        <v>17</v>
      </c>
      <c r="N51" s="307">
        <f>SUM(L51:L54)-MIN(L51:L54)</f>
        <v>0</v>
      </c>
      <c r="O51" s="308">
        <f>RANK(N51,N$9:N$74)</f>
        <v>6</v>
      </c>
    </row>
    <row r="52" spans="1:15" x14ac:dyDescent="0.25">
      <c r="A52" s="49"/>
      <c r="B52" s="81"/>
      <c r="C52" s="40"/>
      <c r="D52" s="41"/>
      <c r="E52" s="42">
        <f t="shared" si="6"/>
        <v>0</v>
      </c>
      <c r="F52" s="45"/>
      <c r="G52" s="44">
        <f t="shared" si="7"/>
        <v>0</v>
      </c>
      <c r="H52" s="45"/>
      <c r="I52" s="44">
        <f t="shared" si="8"/>
        <v>0</v>
      </c>
      <c r="J52" s="50"/>
      <c r="K52" s="47">
        <f t="shared" si="9"/>
        <v>0</v>
      </c>
      <c r="L52" s="85">
        <f t="shared" si="10"/>
        <v>0</v>
      </c>
      <c r="M52" s="264">
        <f t="shared" si="11"/>
        <v>17</v>
      </c>
      <c r="N52" s="307"/>
      <c r="O52" s="308"/>
    </row>
    <row r="53" spans="1:15" x14ac:dyDescent="0.25">
      <c r="A53" s="49"/>
      <c r="B53" s="81"/>
      <c r="C53" s="40"/>
      <c r="D53" s="41"/>
      <c r="E53" s="42">
        <f t="shared" si="6"/>
        <v>0</v>
      </c>
      <c r="F53" s="45"/>
      <c r="G53" s="44">
        <f t="shared" si="7"/>
        <v>0</v>
      </c>
      <c r="H53" s="45"/>
      <c r="I53" s="44">
        <f t="shared" si="8"/>
        <v>0</v>
      </c>
      <c r="J53" s="50"/>
      <c r="K53" s="47">
        <f t="shared" si="9"/>
        <v>0</v>
      </c>
      <c r="L53" s="85">
        <f t="shared" si="10"/>
        <v>0</v>
      </c>
      <c r="M53" s="264">
        <f t="shared" si="11"/>
        <v>17</v>
      </c>
      <c r="N53" s="307"/>
      <c r="O53" s="308"/>
    </row>
    <row r="54" spans="1:15" x14ac:dyDescent="0.25">
      <c r="A54" s="51"/>
      <c r="B54" s="82"/>
      <c r="C54" s="53"/>
      <c r="D54" s="54"/>
      <c r="E54" s="55">
        <f t="shared" si="6"/>
        <v>0</v>
      </c>
      <c r="F54" s="58"/>
      <c r="G54" s="57">
        <f t="shared" si="7"/>
        <v>0</v>
      </c>
      <c r="H54" s="58"/>
      <c r="I54" s="57">
        <f t="shared" si="8"/>
        <v>0</v>
      </c>
      <c r="J54" s="60"/>
      <c r="K54" s="61">
        <f t="shared" si="9"/>
        <v>0</v>
      </c>
      <c r="L54" s="86">
        <f t="shared" si="10"/>
        <v>0</v>
      </c>
      <c r="M54" s="265">
        <f t="shared" si="11"/>
        <v>17</v>
      </c>
      <c r="N54" s="307"/>
      <c r="O54" s="308"/>
    </row>
    <row r="55" spans="1:15" x14ac:dyDescent="0.25">
      <c r="A55" s="25"/>
      <c r="B55" s="80"/>
      <c r="C55" s="27"/>
      <c r="D55" s="28"/>
      <c r="E55" s="29">
        <f t="shared" si="6"/>
        <v>0</v>
      </c>
      <c r="F55" s="32"/>
      <c r="G55" s="31">
        <f t="shared" si="7"/>
        <v>0</v>
      </c>
      <c r="H55" s="32"/>
      <c r="I55" s="31">
        <f t="shared" si="8"/>
        <v>0</v>
      </c>
      <c r="J55" s="34"/>
      <c r="K55" s="35">
        <f t="shared" si="9"/>
        <v>0</v>
      </c>
      <c r="L55" s="83">
        <f t="shared" si="10"/>
        <v>0</v>
      </c>
      <c r="M55" s="263">
        <f t="shared" si="11"/>
        <v>17</v>
      </c>
      <c r="N55" s="307">
        <f>SUM(L55:L58)-MIN(L55:L58)</f>
        <v>0</v>
      </c>
      <c r="O55" s="308">
        <f>RANK(N55,N$9:N$74)</f>
        <v>6</v>
      </c>
    </row>
    <row r="56" spans="1:15" x14ac:dyDescent="0.25">
      <c r="A56" s="49"/>
      <c r="B56" s="81"/>
      <c r="C56" s="40"/>
      <c r="D56" s="41"/>
      <c r="E56" s="42">
        <f t="shared" si="6"/>
        <v>0</v>
      </c>
      <c r="F56" s="45"/>
      <c r="G56" s="44">
        <f t="shared" si="7"/>
        <v>0</v>
      </c>
      <c r="H56" s="45"/>
      <c r="I56" s="44">
        <f t="shared" si="8"/>
        <v>0</v>
      </c>
      <c r="J56" s="50"/>
      <c r="K56" s="47">
        <f t="shared" si="9"/>
        <v>0</v>
      </c>
      <c r="L56" s="85">
        <f t="shared" si="10"/>
        <v>0</v>
      </c>
      <c r="M56" s="264">
        <f t="shared" si="11"/>
        <v>17</v>
      </c>
      <c r="N56" s="307"/>
      <c r="O56" s="308"/>
    </row>
    <row r="57" spans="1:15" x14ac:dyDescent="0.25">
      <c r="A57" s="49"/>
      <c r="B57" s="81"/>
      <c r="C57" s="40"/>
      <c r="D57" s="41"/>
      <c r="E57" s="42">
        <f t="shared" si="6"/>
        <v>0</v>
      </c>
      <c r="F57" s="45"/>
      <c r="G57" s="44">
        <f t="shared" si="7"/>
        <v>0</v>
      </c>
      <c r="H57" s="45"/>
      <c r="I57" s="44">
        <f t="shared" si="8"/>
        <v>0</v>
      </c>
      <c r="J57" s="50"/>
      <c r="K57" s="47">
        <f t="shared" si="9"/>
        <v>0</v>
      </c>
      <c r="L57" s="85">
        <f t="shared" si="10"/>
        <v>0</v>
      </c>
      <c r="M57" s="264">
        <f t="shared" si="11"/>
        <v>17</v>
      </c>
      <c r="N57" s="307"/>
      <c r="O57" s="308"/>
    </row>
    <row r="58" spans="1:15" x14ac:dyDescent="0.25">
      <c r="A58" s="51"/>
      <c r="B58" s="82"/>
      <c r="C58" s="53"/>
      <c r="D58" s="54"/>
      <c r="E58" s="55">
        <f t="shared" si="6"/>
        <v>0</v>
      </c>
      <c r="F58" s="58"/>
      <c r="G58" s="57">
        <f t="shared" si="7"/>
        <v>0</v>
      </c>
      <c r="H58" s="58"/>
      <c r="I58" s="57">
        <f t="shared" si="8"/>
        <v>0</v>
      </c>
      <c r="J58" s="60"/>
      <c r="K58" s="61">
        <f t="shared" si="9"/>
        <v>0</v>
      </c>
      <c r="L58" s="86">
        <f t="shared" si="10"/>
        <v>0</v>
      </c>
      <c r="M58" s="265">
        <f t="shared" si="11"/>
        <v>17</v>
      </c>
      <c r="N58" s="307"/>
      <c r="O58" s="308"/>
    </row>
    <row r="59" spans="1:15" x14ac:dyDescent="0.25">
      <c r="A59" s="25"/>
      <c r="B59" s="26"/>
      <c r="C59" s="27"/>
      <c r="D59" s="28"/>
      <c r="E59" s="71">
        <f t="shared" si="6"/>
        <v>0</v>
      </c>
      <c r="F59" s="32"/>
      <c r="G59" s="31">
        <f t="shared" si="7"/>
        <v>0</v>
      </c>
      <c r="H59" s="30"/>
      <c r="I59" s="226">
        <f t="shared" si="8"/>
        <v>0</v>
      </c>
      <c r="J59" s="32"/>
      <c r="K59" s="35">
        <f t="shared" si="9"/>
        <v>0</v>
      </c>
      <c r="L59" s="65">
        <f t="shared" si="10"/>
        <v>0</v>
      </c>
      <c r="M59" s="263">
        <f t="shared" si="11"/>
        <v>17</v>
      </c>
      <c r="N59" s="307">
        <f>SUM(L59:L62)-MIN(L59:L62)</f>
        <v>0</v>
      </c>
      <c r="O59" s="310">
        <f>RANK(N59,N$9:N$74)</f>
        <v>6</v>
      </c>
    </row>
    <row r="60" spans="1:15" x14ac:dyDescent="0.25">
      <c r="A60" s="49"/>
      <c r="B60" s="39"/>
      <c r="C60" s="40"/>
      <c r="D60" s="41"/>
      <c r="E60" s="74">
        <f t="shared" si="6"/>
        <v>0</v>
      </c>
      <c r="F60" s="45"/>
      <c r="G60" s="44">
        <f t="shared" si="7"/>
        <v>0</v>
      </c>
      <c r="H60" s="43"/>
      <c r="I60" s="228">
        <f t="shared" si="8"/>
        <v>0</v>
      </c>
      <c r="J60" s="45"/>
      <c r="K60" s="47">
        <f t="shared" si="9"/>
        <v>0</v>
      </c>
      <c r="L60" s="36">
        <f t="shared" si="10"/>
        <v>0</v>
      </c>
      <c r="M60" s="264">
        <f t="shared" si="11"/>
        <v>17</v>
      </c>
      <c r="N60" s="307"/>
      <c r="O60" s="310"/>
    </row>
    <row r="61" spans="1:15" x14ac:dyDescent="0.25">
      <c r="A61" s="49"/>
      <c r="B61" s="39"/>
      <c r="C61" s="40"/>
      <c r="D61" s="41"/>
      <c r="E61" s="74">
        <f t="shared" si="6"/>
        <v>0</v>
      </c>
      <c r="F61" s="45"/>
      <c r="G61" s="44">
        <f t="shared" si="7"/>
        <v>0</v>
      </c>
      <c r="H61" s="43"/>
      <c r="I61" s="228">
        <f t="shared" si="8"/>
        <v>0</v>
      </c>
      <c r="J61" s="45"/>
      <c r="K61" s="47">
        <f t="shared" si="9"/>
        <v>0</v>
      </c>
      <c r="L61" s="36">
        <f t="shared" si="10"/>
        <v>0</v>
      </c>
      <c r="M61" s="264">
        <f t="shared" si="11"/>
        <v>17</v>
      </c>
      <c r="N61" s="307"/>
      <c r="O61" s="310"/>
    </row>
    <row r="62" spans="1:15" x14ac:dyDescent="0.25">
      <c r="A62" s="51"/>
      <c r="B62" s="52"/>
      <c r="C62" s="53"/>
      <c r="D62" s="54"/>
      <c r="E62" s="77">
        <f t="shared" si="6"/>
        <v>0</v>
      </c>
      <c r="F62" s="58"/>
      <c r="G62" s="57">
        <f t="shared" si="7"/>
        <v>0</v>
      </c>
      <c r="H62" s="56"/>
      <c r="I62" s="230">
        <f t="shared" si="8"/>
        <v>0</v>
      </c>
      <c r="J62" s="58"/>
      <c r="K62" s="61">
        <f t="shared" si="9"/>
        <v>0</v>
      </c>
      <c r="L62" s="62">
        <f t="shared" si="10"/>
        <v>0</v>
      </c>
      <c r="M62" s="265">
        <f t="shared" si="11"/>
        <v>17</v>
      </c>
      <c r="N62" s="307"/>
      <c r="O62" s="310"/>
    </row>
    <row r="63" spans="1:15" x14ac:dyDescent="0.25">
      <c r="A63" s="64"/>
      <c r="B63" s="26"/>
      <c r="C63" s="27"/>
      <c r="D63" s="28"/>
      <c r="E63" s="29">
        <f t="shared" si="6"/>
        <v>0</v>
      </c>
      <c r="F63" s="32"/>
      <c r="G63" s="31">
        <f t="shared" si="7"/>
        <v>0</v>
      </c>
      <c r="H63" s="32"/>
      <c r="I63" s="31">
        <f t="shared" si="8"/>
        <v>0</v>
      </c>
      <c r="J63" s="34"/>
      <c r="K63" s="35">
        <f t="shared" si="9"/>
        <v>0</v>
      </c>
      <c r="L63" s="83">
        <f t="shared" si="10"/>
        <v>0</v>
      </c>
      <c r="M63" s="263">
        <f t="shared" si="11"/>
        <v>17</v>
      </c>
      <c r="N63" s="307">
        <f>SUM(L63:L66)-MIN(L63:L66)</f>
        <v>0</v>
      </c>
      <c r="O63" s="308">
        <f>RANK(N63,N$9:N$74)</f>
        <v>6</v>
      </c>
    </row>
    <row r="64" spans="1:15" x14ac:dyDescent="0.25">
      <c r="A64" s="67"/>
      <c r="B64" s="39"/>
      <c r="C64" s="40"/>
      <c r="D64" s="41"/>
      <c r="E64" s="42">
        <f t="shared" si="6"/>
        <v>0</v>
      </c>
      <c r="F64" s="45"/>
      <c r="G64" s="44">
        <f t="shared" si="7"/>
        <v>0</v>
      </c>
      <c r="H64" s="45"/>
      <c r="I64" s="44">
        <f t="shared" si="8"/>
        <v>0</v>
      </c>
      <c r="J64" s="50"/>
      <c r="K64" s="47">
        <f t="shared" si="9"/>
        <v>0</v>
      </c>
      <c r="L64" s="85">
        <f t="shared" si="10"/>
        <v>0</v>
      </c>
      <c r="M64" s="264">
        <f t="shared" si="11"/>
        <v>17</v>
      </c>
      <c r="N64" s="307"/>
      <c r="O64" s="308"/>
    </row>
    <row r="65" spans="1:15" x14ac:dyDescent="0.25">
      <c r="A65" s="67"/>
      <c r="B65" s="39"/>
      <c r="C65" s="40"/>
      <c r="D65" s="41"/>
      <c r="E65" s="42">
        <f t="shared" si="6"/>
        <v>0</v>
      </c>
      <c r="F65" s="45"/>
      <c r="G65" s="44">
        <f t="shared" si="7"/>
        <v>0</v>
      </c>
      <c r="H65" s="45"/>
      <c r="I65" s="44">
        <f t="shared" si="8"/>
        <v>0</v>
      </c>
      <c r="J65" s="50"/>
      <c r="K65" s="47">
        <f t="shared" si="9"/>
        <v>0</v>
      </c>
      <c r="L65" s="85">
        <f t="shared" si="10"/>
        <v>0</v>
      </c>
      <c r="M65" s="264">
        <f t="shared" si="11"/>
        <v>17</v>
      </c>
      <c r="N65" s="307"/>
      <c r="O65" s="308"/>
    </row>
    <row r="66" spans="1:15" x14ac:dyDescent="0.25">
      <c r="A66" s="68"/>
      <c r="B66" s="52"/>
      <c r="C66" s="53"/>
      <c r="D66" s="54"/>
      <c r="E66" s="55">
        <f t="shared" si="6"/>
        <v>0</v>
      </c>
      <c r="F66" s="58"/>
      <c r="G66" s="57">
        <f t="shared" si="7"/>
        <v>0</v>
      </c>
      <c r="H66" s="58"/>
      <c r="I66" s="57">
        <f t="shared" si="8"/>
        <v>0</v>
      </c>
      <c r="J66" s="60"/>
      <c r="K66" s="61">
        <f t="shared" si="9"/>
        <v>0</v>
      </c>
      <c r="L66" s="86">
        <f t="shared" si="10"/>
        <v>0</v>
      </c>
      <c r="M66" s="265">
        <f t="shared" si="11"/>
        <v>17</v>
      </c>
      <c r="N66" s="307"/>
      <c r="O66" s="308"/>
    </row>
    <row r="67" spans="1:15" x14ac:dyDescent="0.25">
      <c r="A67" s="64"/>
      <c r="B67" s="26"/>
      <c r="C67" s="27"/>
      <c r="D67" s="28"/>
      <c r="E67" s="29">
        <f t="shared" si="6"/>
        <v>0</v>
      </c>
      <c r="F67" s="32"/>
      <c r="G67" s="31">
        <f t="shared" si="7"/>
        <v>0</v>
      </c>
      <c r="H67" s="32"/>
      <c r="I67" s="31">
        <f t="shared" si="8"/>
        <v>0</v>
      </c>
      <c r="J67" s="34"/>
      <c r="K67" s="35">
        <f t="shared" si="9"/>
        <v>0</v>
      </c>
      <c r="L67" s="83">
        <f t="shared" si="10"/>
        <v>0</v>
      </c>
      <c r="M67" s="263">
        <f t="shared" si="11"/>
        <v>17</v>
      </c>
      <c r="N67" s="307">
        <f>SUM(L67:L70)-MIN(L67:L70)</f>
        <v>0</v>
      </c>
      <c r="O67" s="308">
        <f>RANK(N67,N$9:N$74)</f>
        <v>6</v>
      </c>
    </row>
    <row r="68" spans="1:15" x14ac:dyDescent="0.25">
      <c r="A68" s="67"/>
      <c r="B68" s="39"/>
      <c r="C68" s="40"/>
      <c r="D68" s="41"/>
      <c r="E68" s="42">
        <f t="shared" si="6"/>
        <v>0</v>
      </c>
      <c r="F68" s="45"/>
      <c r="G68" s="44">
        <f t="shared" si="7"/>
        <v>0</v>
      </c>
      <c r="H68" s="45"/>
      <c r="I68" s="44">
        <f t="shared" si="8"/>
        <v>0</v>
      </c>
      <c r="J68" s="50"/>
      <c r="K68" s="47">
        <f t="shared" si="9"/>
        <v>0</v>
      </c>
      <c r="L68" s="85">
        <f t="shared" si="10"/>
        <v>0</v>
      </c>
      <c r="M68" s="264">
        <f t="shared" si="11"/>
        <v>17</v>
      </c>
      <c r="N68" s="307"/>
      <c r="O68" s="308"/>
    </row>
    <row r="69" spans="1:15" x14ac:dyDescent="0.25">
      <c r="A69" s="67"/>
      <c r="B69" s="39"/>
      <c r="C69" s="40"/>
      <c r="D69" s="41"/>
      <c r="E69" s="42">
        <f t="shared" si="6"/>
        <v>0</v>
      </c>
      <c r="F69" s="45"/>
      <c r="G69" s="44">
        <f t="shared" si="7"/>
        <v>0</v>
      </c>
      <c r="H69" s="45"/>
      <c r="I69" s="44">
        <f t="shared" si="8"/>
        <v>0</v>
      </c>
      <c r="J69" s="50"/>
      <c r="K69" s="47">
        <f t="shared" si="9"/>
        <v>0</v>
      </c>
      <c r="L69" s="85">
        <f t="shared" si="10"/>
        <v>0</v>
      </c>
      <c r="M69" s="264">
        <f t="shared" si="11"/>
        <v>17</v>
      </c>
      <c r="N69" s="307"/>
      <c r="O69" s="308"/>
    </row>
    <row r="70" spans="1:15" x14ac:dyDescent="0.25">
      <c r="A70" s="68"/>
      <c r="B70" s="52"/>
      <c r="C70" s="53"/>
      <c r="D70" s="54"/>
      <c r="E70" s="55">
        <f t="shared" si="6"/>
        <v>0</v>
      </c>
      <c r="F70" s="58"/>
      <c r="G70" s="57">
        <f t="shared" si="7"/>
        <v>0</v>
      </c>
      <c r="H70" s="58"/>
      <c r="I70" s="57">
        <f t="shared" si="8"/>
        <v>0</v>
      </c>
      <c r="J70" s="60"/>
      <c r="K70" s="61">
        <f t="shared" si="9"/>
        <v>0</v>
      </c>
      <c r="L70" s="86">
        <f t="shared" si="10"/>
        <v>0</v>
      </c>
      <c r="M70" s="265">
        <f t="shared" si="11"/>
        <v>17</v>
      </c>
      <c r="N70" s="307"/>
      <c r="O70" s="308"/>
    </row>
    <row r="71" spans="1:15" x14ac:dyDescent="0.25">
      <c r="A71" s="25"/>
      <c r="B71" s="26"/>
      <c r="C71" s="27"/>
      <c r="D71" s="28"/>
      <c r="E71" s="29">
        <f t="shared" si="6"/>
        <v>0</v>
      </c>
      <c r="F71" s="30"/>
      <c r="G71" s="226">
        <f t="shared" si="7"/>
        <v>0</v>
      </c>
      <c r="H71" s="32"/>
      <c r="I71" s="31">
        <f t="shared" si="8"/>
        <v>0</v>
      </c>
      <c r="J71" s="34"/>
      <c r="K71" s="35">
        <f t="shared" si="9"/>
        <v>0</v>
      </c>
      <c r="L71" s="83">
        <f t="shared" si="10"/>
        <v>0</v>
      </c>
      <c r="M71" s="263">
        <f t="shared" si="11"/>
        <v>17</v>
      </c>
      <c r="N71" s="311">
        <f>SUM(L71:L74)-MIN(L71:L74)</f>
        <v>0</v>
      </c>
      <c r="O71" s="312">
        <f>RANK(N71,N$9:N$74)</f>
        <v>6</v>
      </c>
    </row>
    <row r="72" spans="1:15" x14ac:dyDescent="0.25">
      <c r="A72" s="49"/>
      <c r="B72" s="39"/>
      <c r="C72" s="40"/>
      <c r="D72" s="41"/>
      <c r="E72" s="42">
        <f t="shared" si="6"/>
        <v>0</v>
      </c>
      <c r="F72" s="43"/>
      <c r="G72" s="228">
        <f t="shared" si="7"/>
        <v>0</v>
      </c>
      <c r="H72" s="45"/>
      <c r="I72" s="44">
        <f t="shared" si="8"/>
        <v>0</v>
      </c>
      <c r="J72" s="50"/>
      <c r="K72" s="47">
        <f t="shared" si="9"/>
        <v>0</v>
      </c>
      <c r="L72" s="85">
        <f t="shared" si="10"/>
        <v>0</v>
      </c>
      <c r="M72" s="264">
        <f t="shared" si="11"/>
        <v>17</v>
      </c>
      <c r="N72" s="311"/>
      <c r="O72" s="312"/>
    </row>
    <row r="73" spans="1:15" x14ac:dyDescent="0.25">
      <c r="A73" s="49"/>
      <c r="B73" s="39"/>
      <c r="C73" s="40"/>
      <c r="D73" s="41"/>
      <c r="E73" s="42">
        <f t="shared" si="6"/>
        <v>0</v>
      </c>
      <c r="F73" s="43"/>
      <c r="G73" s="228">
        <f t="shared" si="7"/>
        <v>0</v>
      </c>
      <c r="H73" s="45"/>
      <c r="I73" s="44">
        <f t="shared" si="8"/>
        <v>0</v>
      </c>
      <c r="J73" s="50"/>
      <c r="K73" s="47">
        <f t="shared" si="9"/>
        <v>0</v>
      </c>
      <c r="L73" s="85">
        <f t="shared" si="10"/>
        <v>0</v>
      </c>
      <c r="M73" s="264">
        <f t="shared" si="11"/>
        <v>17</v>
      </c>
      <c r="N73" s="311"/>
      <c r="O73" s="312"/>
    </row>
    <row r="74" spans="1:15" x14ac:dyDescent="0.25">
      <c r="A74" s="110"/>
      <c r="B74" s="111"/>
      <c r="C74" s="112"/>
      <c r="D74" s="113"/>
      <c r="E74" s="114">
        <f t="shared" si="6"/>
        <v>0</v>
      </c>
      <c r="F74" s="267"/>
      <c r="G74" s="251">
        <f t="shared" si="7"/>
        <v>0</v>
      </c>
      <c r="H74" s="115"/>
      <c r="I74" s="116">
        <f t="shared" si="8"/>
        <v>0</v>
      </c>
      <c r="J74" s="117"/>
      <c r="K74" s="118">
        <f t="shared" si="9"/>
        <v>0</v>
      </c>
      <c r="L74" s="119">
        <f t="shared" si="10"/>
        <v>0</v>
      </c>
      <c r="M74" s="268">
        <f t="shared" si="11"/>
        <v>17</v>
      </c>
      <c r="N74" s="311"/>
      <c r="O74" s="312"/>
    </row>
    <row r="77" spans="1:15" x14ac:dyDescent="0.25">
      <c r="A77" s="121" t="s">
        <v>43</v>
      </c>
    </row>
  </sheetData>
  <mergeCells count="43">
    <mergeCell ref="N67:N70"/>
    <mergeCell ref="O67:O70"/>
    <mergeCell ref="N71:N74"/>
    <mergeCell ref="O71:O74"/>
    <mergeCell ref="N55:N58"/>
    <mergeCell ref="O55:O58"/>
    <mergeCell ref="N59:N62"/>
    <mergeCell ref="O59:O62"/>
    <mergeCell ref="N63:N66"/>
    <mergeCell ref="O63:O66"/>
    <mergeCell ref="N43:N46"/>
    <mergeCell ref="O43:O46"/>
    <mergeCell ref="N47:N50"/>
    <mergeCell ref="O47:O50"/>
    <mergeCell ref="N51:N54"/>
    <mergeCell ref="O51:O54"/>
    <mergeCell ref="N33:N36"/>
    <mergeCell ref="O33:O36"/>
    <mergeCell ref="N37:N40"/>
    <mergeCell ref="O37:O40"/>
    <mergeCell ref="D41:E41"/>
    <mergeCell ref="H41:I41"/>
    <mergeCell ref="O41:O42"/>
    <mergeCell ref="N21:N24"/>
    <mergeCell ref="O21:O24"/>
    <mergeCell ref="N25:N28"/>
    <mergeCell ref="O25:O28"/>
    <mergeCell ref="N29:N32"/>
    <mergeCell ref="O29:O32"/>
    <mergeCell ref="N9:N12"/>
    <mergeCell ref="O9:O12"/>
    <mergeCell ref="N13:N16"/>
    <mergeCell ref="O13:O16"/>
    <mergeCell ref="N17:N20"/>
    <mergeCell ref="O17:O20"/>
    <mergeCell ref="A1:O1"/>
    <mergeCell ref="A3:K3"/>
    <mergeCell ref="A4:C4"/>
    <mergeCell ref="A5:C5"/>
    <mergeCell ref="D7:E7"/>
    <mergeCell ref="H7:I7"/>
    <mergeCell ref="J7:K7"/>
    <mergeCell ref="O7:O8"/>
  </mergeCells>
  <pageMargins left="0.66944444444444395" right="0.196527777777778" top="0.86597222222222203" bottom="0.35416666666666702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3"/>
  <sheetViews>
    <sheetView topLeftCell="A7" zoomScaleNormal="100" workbookViewId="0">
      <selection activeCell="J33" sqref="J33"/>
    </sheetView>
  </sheetViews>
  <sheetFormatPr defaultRowHeight="15" x14ac:dyDescent="0.25"/>
  <cols>
    <col min="1" max="1" width="26" customWidth="1"/>
    <col min="2" max="2" width="23" customWidth="1"/>
    <col min="3" max="11" width="5.42578125" customWidth="1"/>
    <col min="12" max="12" width="8.5703125" customWidth="1"/>
    <col min="13" max="13" width="8.42578125" customWidth="1"/>
    <col min="14" max="14" width="8.7109375" customWidth="1"/>
    <col min="15" max="15" width="7" customWidth="1"/>
    <col min="16" max="1025" width="8.42578125" customWidth="1"/>
  </cols>
  <sheetData>
    <row r="1" spans="1:15" ht="26.25" customHeight="1" x14ac:dyDescent="0.25">
      <c r="A1" s="279" t="s">
        <v>44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</row>
    <row r="2" spans="1:15" ht="8.25" customHeight="1" x14ac:dyDescent="0.25">
      <c r="C2" s="1"/>
    </row>
    <row r="3" spans="1:15" ht="17.25" customHeight="1" x14ac:dyDescent="0.25">
      <c r="A3" s="280" t="s">
        <v>1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"/>
      <c r="M3" s="2"/>
      <c r="N3" s="2"/>
      <c r="O3" s="2"/>
    </row>
    <row r="4" spans="1:15" ht="18" customHeight="1" x14ac:dyDescent="0.25">
      <c r="A4" s="280" t="s">
        <v>131</v>
      </c>
      <c r="B4" s="280"/>
      <c r="C4" s="280"/>
      <c r="D4" s="3"/>
      <c r="L4" s="3"/>
      <c r="M4" s="3"/>
      <c r="N4" s="3"/>
      <c r="O4" s="3"/>
    </row>
    <row r="5" spans="1:15" ht="18" customHeight="1" x14ac:dyDescent="0.25">
      <c r="A5" s="281" t="s">
        <v>3</v>
      </c>
      <c r="B5" s="281"/>
      <c r="C5" s="281"/>
      <c r="D5" s="3"/>
      <c r="E5" s="3"/>
      <c r="F5" s="3"/>
      <c r="G5" s="3"/>
      <c r="H5" s="3"/>
      <c r="I5" s="3"/>
      <c r="J5" s="3"/>
      <c r="K5" s="3"/>
      <c r="L5" s="2"/>
      <c r="M5" s="2"/>
      <c r="N5" s="2"/>
      <c r="O5" s="2"/>
    </row>
    <row r="6" spans="1:15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2"/>
      <c r="M6" s="2"/>
      <c r="N6" s="2"/>
      <c r="O6" s="2"/>
    </row>
    <row r="7" spans="1:15" ht="14.1" customHeight="1" x14ac:dyDescent="0.25">
      <c r="A7" s="4" t="s">
        <v>4</v>
      </c>
      <c r="B7" s="5" t="s">
        <v>5</v>
      </c>
      <c r="C7" s="6" t="s">
        <v>6</v>
      </c>
      <c r="D7" s="282" t="s">
        <v>7</v>
      </c>
      <c r="E7" s="282"/>
      <c r="F7" s="7" t="s">
        <v>8</v>
      </c>
      <c r="G7" s="8"/>
      <c r="H7" s="282" t="s">
        <v>9</v>
      </c>
      <c r="I7" s="282"/>
      <c r="J7" s="282" t="s">
        <v>10</v>
      </c>
      <c r="K7" s="282"/>
      <c r="L7" s="9" t="s">
        <v>11</v>
      </c>
      <c r="M7" s="10" t="s">
        <v>12</v>
      </c>
      <c r="N7" s="11" t="s">
        <v>13</v>
      </c>
      <c r="O7" s="283" t="s">
        <v>14</v>
      </c>
    </row>
    <row r="8" spans="1:15" ht="15.75" customHeight="1" x14ac:dyDescent="0.25">
      <c r="A8" s="12"/>
      <c r="B8" s="13" t="s">
        <v>15</v>
      </c>
      <c r="C8" s="14" t="s">
        <v>16</v>
      </c>
      <c r="D8" s="15" t="s">
        <v>17</v>
      </c>
      <c r="E8" s="16" t="s">
        <v>18</v>
      </c>
      <c r="F8" s="17" t="s">
        <v>17</v>
      </c>
      <c r="G8" s="18" t="s">
        <v>18</v>
      </c>
      <c r="H8" s="19" t="s">
        <v>17</v>
      </c>
      <c r="I8" s="20" t="s">
        <v>18</v>
      </c>
      <c r="J8" s="17" t="s">
        <v>17</v>
      </c>
      <c r="K8" s="21" t="s">
        <v>18</v>
      </c>
      <c r="L8" s="22" t="s">
        <v>19</v>
      </c>
      <c r="M8" s="23" t="s">
        <v>19</v>
      </c>
      <c r="N8" s="24" t="s">
        <v>20</v>
      </c>
      <c r="O8" s="283"/>
    </row>
    <row r="9" spans="1:15" ht="15.75" customHeight="1" x14ac:dyDescent="0.25">
      <c r="A9" s="25" t="s">
        <v>21</v>
      </c>
      <c r="B9" s="26"/>
      <c r="C9" s="27"/>
      <c r="D9" s="28"/>
      <c r="E9" s="29">
        <f t="shared" ref="E9:E36" si="0">IF(D9&gt;10.1,0,(IF(D9=0,0,(10.1-D9)*10)))</f>
        <v>0</v>
      </c>
      <c r="F9" s="30"/>
      <c r="G9" s="31">
        <f t="shared" ref="G9:G36" si="1">IF(F9&lt;=420,0,IF(F9=430,1,(F9-430)/5+1))</f>
        <v>0</v>
      </c>
      <c r="H9" s="32"/>
      <c r="I9" s="31">
        <f t="shared" ref="I9:I36" si="2">IF(H9&gt;500,(H9-500)/10*1,0)</f>
        <v>0</v>
      </c>
      <c r="J9" s="34"/>
      <c r="K9" s="35">
        <f t="shared" ref="K9:K36" si="3">J9*1</f>
        <v>0</v>
      </c>
      <c r="L9" s="36">
        <f t="shared" ref="L9:L36" si="4">SUM(K9,I9,G9,E9)</f>
        <v>0</v>
      </c>
      <c r="M9" s="37">
        <f t="shared" ref="M9:M36" si="5">RANK(L9,L$9:L$70)</f>
        <v>9</v>
      </c>
      <c r="N9" s="275">
        <f>SUM(L9:L12)-MIN(L9:L12)</f>
        <v>0</v>
      </c>
      <c r="O9" s="274">
        <f>RANK(N9,N$9:N$70)</f>
        <v>3</v>
      </c>
    </row>
    <row r="10" spans="1:15" ht="15.75" customHeight="1" x14ac:dyDescent="0.25">
      <c r="A10" s="38"/>
      <c r="B10" s="39"/>
      <c r="C10" s="40"/>
      <c r="D10" s="41"/>
      <c r="E10" s="42">
        <f t="shared" si="0"/>
        <v>0</v>
      </c>
      <c r="F10" s="43"/>
      <c r="G10" s="44">
        <f t="shared" si="1"/>
        <v>0</v>
      </c>
      <c r="H10" s="45"/>
      <c r="I10" s="44">
        <f t="shared" si="2"/>
        <v>0</v>
      </c>
      <c r="J10" s="45"/>
      <c r="K10" s="47">
        <f t="shared" si="3"/>
        <v>0</v>
      </c>
      <c r="L10" s="36">
        <f t="shared" si="4"/>
        <v>0</v>
      </c>
      <c r="M10" s="48">
        <f t="shared" si="5"/>
        <v>9</v>
      </c>
      <c r="N10" s="275"/>
      <c r="O10" s="274"/>
    </row>
    <row r="11" spans="1:15" ht="15.75" customHeight="1" x14ac:dyDescent="0.25">
      <c r="A11" s="49"/>
      <c r="B11" s="39"/>
      <c r="C11" s="40"/>
      <c r="D11" s="41"/>
      <c r="E11" s="42">
        <f t="shared" si="0"/>
        <v>0</v>
      </c>
      <c r="F11" s="43"/>
      <c r="G11" s="44">
        <f t="shared" si="1"/>
        <v>0</v>
      </c>
      <c r="H11" s="45"/>
      <c r="I11" s="44">
        <f t="shared" si="2"/>
        <v>0</v>
      </c>
      <c r="J11" s="50"/>
      <c r="K11" s="47">
        <f t="shared" si="3"/>
        <v>0</v>
      </c>
      <c r="L11" s="36">
        <f t="shared" si="4"/>
        <v>0</v>
      </c>
      <c r="M11" s="48">
        <f t="shared" si="5"/>
        <v>9</v>
      </c>
      <c r="N11" s="275"/>
      <c r="O11" s="274"/>
    </row>
    <row r="12" spans="1:15" ht="15.75" customHeight="1" x14ac:dyDescent="0.25">
      <c r="A12" s="51"/>
      <c r="B12" s="52"/>
      <c r="C12" s="53"/>
      <c r="D12" s="54"/>
      <c r="E12" s="55">
        <f t="shared" si="0"/>
        <v>0</v>
      </c>
      <c r="F12" s="56"/>
      <c r="G12" s="57">
        <f t="shared" si="1"/>
        <v>0</v>
      </c>
      <c r="H12" s="58"/>
      <c r="I12" s="57">
        <f t="shared" si="2"/>
        <v>0</v>
      </c>
      <c r="J12" s="60"/>
      <c r="K12" s="61">
        <f t="shared" si="3"/>
        <v>0</v>
      </c>
      <c r="L12" s="62">
        <f t="shared" si="4"/>
        <v>0</v>
      </c>
      <c r="M12" s="63">
        <f t="shared" si="5"/>
        <v>9</v>
      </c>
      <c r="N12" s="275"/>
      <c r="O12" s="274"/>
    </row>
    <row r="13" spans="1:15" ht="15.75" customHeight="1" x14ac:dyDescent="0.25">
      <c r="A13" s="64" t="s">
        <v>132</v>
      </c>
      <c r="B13" s="26" t="s">
        <v>28</v>
      </c>
      <c r="C13" s="27">
        <v>1999</v>
      </c>
      <c r="D13" s="28">
        <v>3.3</v>
      </c>
      <c r="E13" s="29">
        <f t="shared" si="0"/>
        <v>68</v>
      </c>
      <c r="F13" s="30">
        <v>700</v>
      </c>
      <c r="G13" s="31">
        <f t="shared" si="1"/>
        <v>55</v>
      </c>
      <c r="H13" s="32">
        <v>870</v>
      </c>
      <c r="I13" s="31">
        <f t="shared" si="2"/>
        <v>37</v>
      </c>
      <c r="J13" s="34">
        <v>58</v>
      </c>
      <c r="K13" s="35">
        <f t="shared" si="3"/>
        <v>58</v>
      </c>
      <c r="L13" s="65">
        <f t="shared" si="4"/>
        <v>218</v>
      </c>
      <c r="M13" s="37">
        <f t="shared" si="5"/>
        <v>1</v>
      </c>
      <c r="N13" s="275">
        <f>SUM(L13:L16)-MIN(L13:L16)</f>
        <v>580</v>
      </c>
      <c r="O13" s="274">
        <f>RANK(N13,N$9:N$70)</f>
        <v>1</v>
      </c>
    </row>
    <row r="14" spans="1:15" ht="15.75" customHeight="1" x14ac:dyDescent="0.25">
      <c r="A14" s="84"/>
      <c r="B14" s="39" t="s">
        <v>133</v>
      </c>
      <c r="C14" s="40">
        <v>2002</v>
      </c>
      <c r="D14" s="41">
        <v>4.5999999999999996</v>
      </c>
      <c r="E14" s="42">
        <f t="shared" si="0"/>
        <v>55</v>
      </c>
      <c r="F14" s="43">
        <v>710</v>
      </c>
      <c r="G14" s="44">
        <f t="shared" si="1"/>
        <v>57</v>
      </c>
      <c r="H14" s="45">
        <v>860</v>
      </c>
      <c r="I14" s="44">
        <f t="shared" si="2"/>
        <v>36</v>
      </c>
      <c r="J14" s="50">
        <v>49</v>
      </c>
      <c r="K14" s="47">
        <f t="shared" si="3"/>
        <v>49</v>
      </c>
      <c r="L14" s="36">
        <f t="shared" si="4"/>
        <v>197</v>
      </c>
      <c r="M14" s="48">
        <f t="shared" si="5"/>
        <v>2</v>
      </c>
      <c r="N14" s="275"/>
      <c r="O14" s="274"/>
    </row>
    <row r="15" spans="1:15" ht="15.75" customHeight="1" x14ac:dyDescent="0.25">
      <c r="A15" s="67"/>
      <c r="B15" s="39" t="s">
        <v>134</v>
      </c>
      <c r="C15" s="40">
        <v>2001</v>
      </c>
      <c r="D15" s="41">
        <v>5.3</v>
      </c>
      <c r="E15" s="42">
        <f t="shared" si="0"/>
        <v>48</v>
      </c>
      <c r="F15" s="43">
        <v>580</v>
      </c>
      <c r="G15" s="44">
        <f t="shared" si="1"/>
        <v>31</v>
      </c>
      <c r="H15" s="45">
        <v>760</v>
      </c>
      <c r="I15" s="44">
        <f t="shared" si="2"/>
        <v>26</v>
      </c>
      <c r="J15" s="50">
        <v>54</v>
      </c>
      <c r="K15" s="47">
        <f t="shared" si="3"/>
        <v>54</v>
      </c>
      <c r="L15" s="36">
        <f t="shared" si="4"/>
        <v>159</v>
      </c>
      <c r="M15" s="48">
        <f t="shared" si="5"/>
        <v>8</v>
      </c>
      <c r="N15" s="275"/>
      <c r="O15" s="274"/>
    </row>
    <row r="16" spans="1:15" ht="16.5" customHeight="1" x14ac:dyDescent="0.25">
      <c r="A16" s="68"/>
      <c r="B16" s="52" t="s">
        <v>135</v>
      </c>
      <c r="C16" s="53">
        <v>2001</v>
      </c>
      <c r="D16" s="54">
        <v>5.7</v>
      </c>
      <c r="E16" s="55">
        <f t="shared" si="0"/>
        <v>43.999999999999993</v>
      </c>
      <c r="F16" s="56">
        <v>610</v>
      </c>
      <c r="G16" s="57">
        <f t="shared" si="1"/>
        <v>37</v>
      </c>
      <c r="H16" s="58">
        <v>860</v>
      </c>
      <c r="I16" s="57">
        <f t="shared" si="2"/>
        <v>36</v>
      </c>
      <c r="J16" s="60">
        <v>48</v>
      </c>
      <c r="K16" s="61">
        <f t="shared" si="3"/>
        <v>48</v>
      </c>
      <c r="L16" s="62">
        <f t="shared" si="4"/>
        <v>165</v>
      </c>
      <c r="M16" s="63">
        <f t="shared" si="5"/>
        <v>6</v>
      </c>
      <c r="N16" s="275"/>
      <c r="O16" s="274"/>
    </row>
    <row r="17" spans="1:15" ht="15.75" customHeight="1" x14ac:dyDescent="0.25">
      <c r="A17" s="269" t="s">
        <v>22</v>
      </c>
      <c r="B17" s="26" t="s">
        <v>136</v>
      </c>
      <c r="C17" s="27">
        <v>2001</v>
      </c>
      <c r="D17" s="28">
        <v>3.8</v>
      </c>
      <c r="E17" s="29">
        <f t="shared" si="0"/>
        <v>63</v>
      </c>
      <c r="F17" s="32">
        <v>690</v>
      </c>
      <c r="G17" s="31">
        <f t="shared" si="1"/>
        <v>53</v>
      </c>
      <c r="H17" s="32">
        <v>810</v>
      </c>
      <c r="I17" s="31">
        <f t="shared" si="2"/>
        <v>31</v>
      </c>
      <c r="J17" s="34">
        <v>37</v>
      </c>
      <c r="K17" s="35">
        <f t="shared" si="3"/>
        <v>37</v>
      </c>
      <c r="L17" s="65">
        <f t="shared" si="4"/>
        <v>184</v>
      </c>
      <c r="M17" s="37">
        <f t="shared" si="5"/>
        <v>4</v>
      </c>
      <c r="N17" s="313">
        <f>SUM(L17:L20)-MIN(L17:L20)</f>
        <v>561</v>
      </c>
      <c r="O17" s="271">
        <f>RANK(N17,N$9:N$70)</f>
        <v>2</v>
      </c>
    </row>
    <row r="18" spans="1:15" ht="15.75" customHeight="1" x14ac:dyDescent="0.25">
      <c r="A18" s="66"/>
      <c r="B18" s="39" t="s">
        <v>23</v>
      </c>
      <c r="C18" s="40">
        <v>2002</v>
      </c>
      <c r="D18" s="41">
        <v>4.0999999999999996</v>
      </c>
      <c r="E18" s="42">
        <f t="shared" si="0"/>
        <v>60</v>
      </c>
      <c r="F18" s="45">
        <v>650</v>
      </c>
      <c r="G18" s="44">
        <f t="shared" si="1"/>
        <v>45</v>
      </c>
      <c r="H18" s="45">
        <v>590</v>
      </c>
      <c r="I18" s="44">
        <f t="shared" si="2"/>
        <v>9</v>
      </c>
      <c r="J18" s="50">
        <v>46</v>
      </c>
      <c r="K18" s="47">
        <f t="shared" si="3"/>
        <v>46</v>
      </c>
      <c r="L18" s="36">
        <f t="shared" si="4"/>
        <v>160</v>
      </c>
      <c r="M18" s="48">
        <f t="shared" si="5"/>
        <v>7</v>
      </c>
      <c r="N18" s="313"/>
      <c r="O18" s="271"/>
    </row>
    <row r="19" spans="1:15" ht="15.75" customHeight="1" x14ac:dyDescent="0.25">
      <c r="A19" s="67"/>
      <c r="B19" s="39" t="s">
        <v>24</v>
      </c>
      <c r="C19" s="40">
        <v>2002</v>
      </c>
      <c r="D19" s="41">
        <v>3.2</v>
      </c>
      <c r="E19" s="42">
        <f t="shared" si="0"/>
        <v>69</v>
      </c>
      <c r="F19" s="45">
        <v>650</v>
      </c>
      <c r="G19" s="44">
        <f t="shared" si="1"/>
        <v>45</v>
      </c>
      <c r="H19" s="45">
        <v>800</v>
      </c>
      <c r="I19" s="44">
        <f t="shared" si="2"/>
        <v>30</v>
      </c>
      <c r="J19" s="50">
        <v>50</v>
      </c>
      <c r="K19" s="47">
        <f t="shared" si="3"/>
        <v>50</v>
      </c>
      <c r="L19" s="36">
        <f t="shared" si="4"/>
        <v>194</v>
      </c>
      <c r="M19" s="48">
        <f t="shared" si="5"/>
        <v>3</v>
      </c>
      <c r="N19" s="313"/>
      <c r="O19" s="271"/>
    </row>
    <row r="20" spans="1:15" ht="15.75" customHeight="1" x14ac:dyDescent="0.25">
      <c r="A20" s="68"/>
      <c r="B20" s="52" t="s">
        <v>25</v>
      </c>
      <c r="C20" s="53">
        <v>2000</v>
      </c>
      <c r="D20" s="54">
        <v>5.0999999999999996</v>
      </c>
      <c r="E20" s="55">
        <f t="shared" si="0"/>
        <v>50</v>
      </c>
      <c r="F20" s="58">
        <v>680</v>
      </c>
      <c r="G20" s="57">
        <f t="shared" si="1"/>
        <v>51</v>
      </c>
      <c r="H20" s="58">
        <v>830</v>
      </c>
      <c r="I20" s="57">
        <f t="shared" si="2"/>
        <v>33</v>
      </c>
      <c r="J20" s="60">
        <v>49</v>
      </c>
      <c r="K20" s="61">
        <f t="shared" si="3"/>
        <v>49</v>
      </c>
      <c r="L20" s="62">
        <f t="shared" si="4"/>
        <v>183</v>
      </c>
      <c r="M20" s="63">
        <f t="shared" si="5"/>
        <v>5</v>
      </c>
      <c r="N20" s="313"/>
      <c r="O20" s="271"/>
    </row>
    <row r="21" spans="1:15" ht="15.75" customHeight="1" x14ac:dyDescent="0.25">
      <c r="A21" s="64"/>
      <c r="B21" s="26"/>
      <c r="C21" s="27"/>
      <c r="D21" s="28"/>
      <c r="E21" s="29">
        <f t="shared" si="0"/>
        <v>0</v>
      </c>
      <c r="F21" s="32"/>
      <c r="G21" s="31">
        <f t="shared" si="1"/>
        <v>0</v>
      </c>
      <c r="H21" s="32"/>
      <c r="I21" s="31">
        <f t="shared" si="2"/>
        <v>0</v>
      </c>
      <c r="J21" s="34"/>
      <c r="K21" s="35">
        <f t="shared" si="3"/>
        <v>0</v>
      </c>
      <c r="L21" s="36">
        <f t="shared" si="4"/>
        <v>0</v>
      </c>
      <c r="M21" s="37">
        <f t="shared" si="5"/>
        <v>9</v>
      </c>
      <c r="N21" s="275">
        <f>SUM(L21:L24)-MIN(L21:L24)</f>
        <v>0</v>
      </c>
      <c r="O21" s="271">
        <f>RANK(N21,N$9:N$70)</f>
        <v>3</v>
      </c>
    </row>
    <row r="22" spans="1:15" ht="15.75" customHeight="1" x14ac:dyDescent="0.25">
      <c r="A22" s="84"/>
      <c r="B22" s="39"/>
      <c r="C22" s="40"/>
      <c r="D22" s="41"/>
      <c r="E22" s="42">
        <f t="shared" si="0"/>
        <v>0</v>
      </c>
      <c r="F22" s="45"/>
      <c r="G22" s="44">
        <f t="shared" si="1"/>
        <v>0</v>
      </c>
      <c r="H22" s="45"/>
      <c r="I22" s="44">
        <f t="shared" si="2"/>
        <v>0</v>
      </c>
      <c r="J22" s="50"/>
      <c r="K22" s="47">
        <f t="shared" si="3"/>
        <v>0</v>
      </c>
      <c r="L22" s="36">
        <f t="shared" si="4"/>
        <v>0</v>
      </c>
      <c r="M22" s="48">
        <f t="shared" si="5"/>
        <v>9</v>
      </c>
      <c r="N22" s="275"/>
      <c r="O22" s="271"/>
    </row>
    <row r="23" spans="1:15" ht="15.75" customHeight="1" x14ac:dyDescent="0.25">
      <c r="A23" s="67"/>
      <c r="B23" s="39"/>
      <c r="C23" s="40"/>
      <c r="D23" s="41"/>
      <c r="E23" s="42">
        <f t="shared" si="0"/>
        <v>0</v>
      </c>
      <c r="F23" s="45"/>
      <c r="G23" s="44">
        <f t="shared" si="1"/>
        <v>0</v>
      </c>
      <c r="H23" s="45"/>
      <c r="I23" s="44">
        <f t="shared" si="2"/>
        <v>0</v>
      </c>
      <c r="J23" s="50"/>
      <c r="K23" s="47">
        <f t="shared" si="3"/>
        <v>0</v>
      </c>
      <c r="L23" s="36">
        <f t="shared" si="4"/>
        <v>0</v>
      </c>
      <c r="M23" s="48">
        <f t="shared" si="5"/>
        <v>9</v>
      </c>
      <c r="N23" s="275"/>
      <c r="O23" s="271"/>
    </row>
    <row r="24" spans="1:15" ht="15.75" customHeight="1" x14ac:dyDescent="0.25">
      <c r="A24" s="51"/>
      <c r="B24" s="52"/>
      <c r="C24" s="53"/>
      <c r="D24" s="54"/>
      <c r="E24" s="55">
        <f t="shared" si="0"/>
        <v>0</v>
      </c>
      <c r="F24" s="58"/>
      <c r="G24" s="57">
        <f t="shared" si="1"/>
        <v>0</v>
      </c>
      <c r="H24" s="58"/>
      <c r="I24" s="57">
        <f t="shared" si="2"/>
        <v>0</v>
      </c>
      <c r="J24" s="60"/>
      <c r="K24" s="61">
        <f t="shared" si="3"/>
        <v>0</v>
      </c>
      <c r="L24" s="62">
        <f t="shared" si="4"/>
        <v>0</v>
      </c>
      <c r="M24" s="63">
        <f t="shared" si="5"/>
        <v>9</v>
      </c>
      <c r="N24" s="275"/>
      <c r="O24" s="271"/>
    </row>
    <row r="25" spans="1:15" ht="15.75" customHeight="1" x14ac:dyDescent="0.25">
      <c r="A25" s="269"/>
      <c r="B25" s="26"/>
      <c r="C25" s="27"/>
      <c r="D25" s="28"/>
      <c r="E25" s="29">
        <f t="shared" si="0"/>
        <v>0</v>
      </c>
      <c r="F25" s="32"/>
      <c r="G25" s="31">
        <f t="shared" si="1"/>
        <v>0</v>
      </c>
      <c r="H25" s="32"/>
      <c r="I25" s="31">
        <f t="shared" si="2"/>
        <v>0</v>
      </c>
      <c r="J25" s="34"/>
      <c r="K25" s="35">
        <f t="shared" si="3"/>
        <v>0</v>
      </c>
      <c r="L25" s="83">
        <f t="shared" si="4"/>
        <v>0</v>
      </c>
      <c r="M25" s="37">
        <f t="shared" si="5"/>
        <v>9</v>
      </c>
      <c r="N25" s="270">
        <f>SUM(L25:L28)-MIN(L25:L28)</f>
        <v>0</v>
      </c>
      <c r="O25" s="271">
        <f>RANK(N25,N$9:N$70)</f>
        <v>3</v>
      </c>
    </row>
    <row r="26" spans="1:15" ht="15.75" customHeight="1" x14ac:dyDescent="0.25">
      <c r="A26" s="66"/>
      <c r="B26" s="39"/>
      <c r="C26" s="40"/>
      <c r="D26" s="41"/>
      <c r="E26" s="42">
        <f t="shared" si="0"/>
        <v>0</v>
      </c>
      <c r="F26" s="45"/>
      <c r="G26" s="44">
        <f t="shared" si="1"/>
        <v>0</v>
      </c>
      <c r="H26" s="45"/>
      <c r="I26" s="44">
        <f t="shared" si="2"/>
        <v>0</v>
      </c>
      <c r="J26" s="50"/>
      <c r="K26" s="47">
        <f t="shared" si="3"/>
        <v>0</v>
      </c>
      <c r="L26" s="85">
        <f t="shared" si="4"/>
        <v>0</v>
      </c>
      <c r="M26" s="48">
        <f t="shared" si="5"/>
        <v>9</v>
      </c>
      <c r="N26" s="270"/>
      <c r="O26" s="271"/>
    </row>
    <row r="27" spans="1:15" ht="15.75" customHeight="1" x14ac:dyDescent="0.25">
      <c r="A27" s="67"/>
      <c r="B27" s="39"/>
      <c r="C27" s="40"/>
      <c r="D27" s="41"/>
      <c r="E27" s="42">
        <f t="shared" si="0"/>
        <v>0</v>
      </c>
      <c r="F27" s="45"/>
      <c r="G27" s="44">
        <f t="shared" si="1"/>
        <v>0</v>
      </c>
      <c r="H27" s="45"/>
      <c r="I27" s="44">
        <f t="shared" si="2"/>
        <v>0</v>
      </c>
      <c r="J27" s="50"/>
      <c r="K27" s="47">
        <f t="shared" si="3"/>
        <v>0</v>
      </c>
      <c r="L27" s="85">
        <f t="shared" si="4"/>
        <v>0</v>
      </c>
      <c r="M27" s="48">
        <f t="shared" si="5"/>
        <v>9</v>
      </c>
      <c r="N27" s="270"/>
      <c r="O27" s="271"/>
    </row>
    <row r="28" spans="1:15" ht="15.75" customHeight="1" x14ac:dyDescent="0.25">
      <c r="A28" s="68"/>
      <c r="B28" s="52"/>
      <c r="C28" s="53"/>
      <c r="D28" s="54"/>
      <c r="E28" s="55">
        <f t="shared" si="0"/>
        <v>0</v>
      </c>
      <c r="F28" s="58"/>
      <c r="G28" s="57">
        <f t="shared" si="1"/>
        <v>0</v>
      </c>
      <c r="H28" s="58"/>
      <c r="I28" s="57">
        <f t="shared" si="2"/>
        <v>0</v>
      </c>
      <c r="J28" s="60"/>
      <c r="K28" s="61">
        <f t="shared" si="3"/>
        <v>0</v>
      </c>
      <c r="L28" s="86">
        <f t="shared" si="4"/>
        <v>0</v>
      </c>
      <c r="M28" s="63">
        <f t="shared" si="5"/>
        <v>9</v>
      </c>
      <c r="N28" s="270"/>
      <c r="O28" s="271"/>
    </row>
    <row r="29" spans="1:15" ht="15.75" customHeight="1" x14ac:dyDescent="0.25">
      <c r="A29" s="64"/>
      <c r="B29" s="26"/>
      <c r="C29" s="27"/>
      <c r="D29" s="28"/>
      <c r="E29" s="29">
        <f t="shared" si="0"/>
        <v>0</v>
      </c>
      <c r="F29" s="32"/>
      <c r="G29" s="31">
        <f t="shared" si="1"/>
        <v>0</v>
      </c>
      <c r="H29" s="32"/>
      <c r="I29" s="31">
        <f t="shared" si="2"/>
        <v>0</v>
      </c>
      <c r="J29" s="34"/>
      <c r="K29" s="35">
        <f t="shared" si="3"/>
        <v>0</v>
      </c>
      <c r="L29" s="65">
        <f t="shared" si="4"/>
        <v>0</v>
      </c>
      <c r="M29" s="37">
        <f t="shared" si="5"/>
        <v>9</v>
      </c>
      <c r="N29" s="275">
        <f>SUM(L29:L32)-MIN(L29:L32)</f>
        <v>0</v>
      </c>
      <c r="O29" s="271">
        <f>RANK(N29,N$9:N$70)</f>
        <v>3</v>
      </c>
    </row>
    <row r="30" spans="1:15" ht="15.75" customHeight="1" x14ac:dyDescent="0.25">
      <c r="A30" s="84"/>
      <c r="B30" s="39"/>
      <c r="C30" s="40"/>
      <c r="D30" s="41"/>
      <c r="E30" s="42">
        <f t="shared" si="0"/>
        <v>0</v>
      </c>
      <c r="F30" s="45"/>
      <c r="G30" s="44">
        <f t="shared" si="1"/>
        <v>0</v>
      </c>
      <c r="H30" s="45"/>
      <c r="I30" s="44">
        <f t="shared" si="2"/>
        <v>0</v>
      </c>
      <c r="J30" s="50"/>
      <c r="K30" s="47">
        <f t="shared" si="3"/>
        <v>0</v>
      </c>
      <c r="L30" s="36">
        <f t="shared" si="4"/>
        <v>0</v>
      </c>
      <c r="M30" s="48">
        <f t="shared" si="5"/>
        <v>9</v>
      </c>
      <c r="N30" s="275"/>
      <c r="O30" s="271"/>
    </row>
    <row r="31" spans="1:15" ht="15.75" customHeight="1" x14ac:dyDescent="0.25">
      <c r="A31" s="67"/>
      <c r="B31" s="39"/>
      <c r="C31" s="40"/>
      <c r="D31" s="41"/>
      <c r="E31" s="42">
        <f t="shared" si="0"/>
        <v>0</v>
      </c>
      <c r="F31" s="45"/>
      <c r="G31" s="44">
        <f t="shared" si="1"/>
        <v>0</v>
      </c>
      <c r="H31" s="45"/>
      <c r="I31" s="44">
        <f t="shared" si="2"/>
        <v>0</v>
      </c>
      <c r="J31" s="50"/>
      <c r="K31" s="47">
        <f t="shared" si="3"/>
        <v>0</v>
      </c>
      <c r="L31" s="36">
        <f t="shared" si="4"/>
        <v>0</v>
      </c>
      <c r="M31" s="48">
        <f t="shared" si="5"/>
        <v>9</v>
      </c>
      <c r="N31" s="275"/>
      <c r="O31" s="271"/>
    </row>
    <row r="32" spans="1:15" ht="15.75" customHeight="1" x14ac:dyDescent="0.25">
      <c r="A32" s="51"/>
      <c r="B32" s="52"/>
      <c r="C32" s="53"/>
      <c r="D32" s="54"/>
      <c r="E32" s="55">
        <f t="shared" si="0"/>
        <v>0</v>
      </c>
      <c r="F32" s="58"/>
      <c r="G32" s="57">
        <f t="shared" si="1"/>
        <v>0</v>
      </c>
      <c r="H32" s="58"/>
      <c r="I32" s="57">
        <f t="shared" si="2"/>
        <v>0</v>
      </c>
      <c r="J32" s="60"/>
      <c r="K32" s="61">
        <f t="shared" si="3"/>
        <v>0</v>
      </c>
      <c r="L32" s="62">
        <f t="shared" si="4"/>
        <v>0</v>
      </c>
      <c r="M32" s="63">
        <f t="shared" si="5"/>
        <v>9</v>
      </c>
      <c r="N32" s="275"/>
      <c r="O32" s="271"/>
    </row>
    <row r="33" spans="1:15" ht="15.75" customHeight="1" x14ac:dyDescent="0.25">
      <c r="A33" s="25"/>
      <c r="B33" s="26"/>
      <c r="C33" s="27"/>
      <c r="D33" s="28"/>
      <c r="E33" s="29">
        <f t="shared" si="0"/>
        <v>0</v>
      </c>
      <c r="F33" s="32"/>
      <c r="G33" s="31">
        <f t="shared" si="1"/>
        <v>0</v>
      </c>
      <c r="H33" s="32"/>
      <c r="I33" s="33">
        <f t="shared" si="2"/>
        <v>0</v>
      </c>
      <c r="J33" s="34"/>
      <c r="K33" s="35">
        <f t="shared" si="3"/>
        <v>0</v>
      </c>
      <c r="L33" s="65">
        <f t="shared" si="4"/>
        <v>0</v>
      </c>
      <c r="M33" s="37">
        <f t="shared" si="5"/>
        <v>9</v>
      </c>
      <c r="N33" s="270">
        <f>SUM(L33:L36)-MIN(L33:L36)</f>
        <v>0</v>
      </c>
      <c r="O33" s="271">
        <f>RANK(N33,N$9:N$70)</f>
        <v>3</v>
      </c>
    </row>
    <row r="34" spans="1:15" ht="15.75" customHeight="1" x14ac:dyDescent="0.25">
      <c r="A34" s="49"/>
      <c r="B34" s="39"/>
      <c r="C34" s="40"/>
      <c r="D34" s="41"/>
      <c r="E34" s="42">
        <f t="shared" si="0"/>
        <v>0</v>
      </c>
      <c r="F34" s="45"/>
      <c r="G34" s="44">
        <f t="shared" si="1"/>
        <v>0</v>
      </c>
      <c r="H34" s="45"/>
      <c r="I34" s="46">
        <f t="shared" si="2"/>
        <v>0</v>
      </c>
      <c r="J34" s="50"/>
      <c r="K34" s="47">
        <f t="shared" si="3"/>
        <v>0</v>
      </c>
      <c r="L34" s="36">
        <f t="shared" si="4"/>
        <v>0</v>
      </c>
      <c r="M34" s="48">
        <f t="shared" si="5"/>
        <v>9</v>
      </c>
      <c r="N34" s="270"/>
      <c r="O34" s="271"/>
    </row>
    <row r="35" spans="1:15" ht="15.75" customHeight="1" x14ac:dyDescent="0.25">
      <c r="A35" s="49"/>
      <c r="B35" s="39"/>
      <c r="C35" s="40"/>
      <c r="D35" s="41"/>
      <c r="E35" s="42">
        <f t="shared" si="0"/>
        <v>0</v>
      </c>
      <c r="F35" s="45"/>
      <c r="G35" s="44">
        <f t="shared" si="1"/>
        <v>0</v>
      </c>
      <c r="H35" s="45"/>
      <c r="I35" s="46">
        <f t="shared" si="2"/>
        <v>0</v>
      </c>
      <c r="J35" s="50"/>
      <c r="K35" s="47">
        <f t="shared" si="3"/>
        <v>0</v>
      </c>
      <c r="L35" s="36">
        <f t="shared" si="4"/>
        <v>0</v>
      </c>
      <c r="M35" s="48">
        <f t="shared" si="5"/>
        <v>9</v>
      </c>
      <c r="N35" s="270"/>
      <c r="O35" s="271"/>
    </row>
    <row r="36" spans="1:15" ht="15.75" customHeight="1" x14ac:dyDescent="0.25">
      <c r="A36" s="51"/>
      <c r="B36" s="52"/>
      <c r="C36" s="53"/>
      <c r="D36" s="54"/>
      <c r="E36" s="55">
        <f t="shared" si="0"/>
        <v>0</v>
      </c>
      <c r="F36" s="56"/>
      <c r="G36" s="57">
        <f t="shared" si="1"/>
        <v>0</v>
      </c>
      <c r="H36" s="58"/>
      <c r="I36" s="59">
        <f t="shared" si="2"/>
        <v>0</v>
      </c>
      <c r="J36" s="60"/>
      <c r="K36" s="61">
        <f t="shared" si="3"/>
        <v>0</v>
      </c>
      <c r="L36" s="62">
        <f t="shared" si="4"/>
        <v>0</v>
      </c>
      <c r="M36" s="63">
        <f t="shared" si="5"/>
        <v>9</v>
      </c>
      <c r="N36" s="270"/>
      <c r="O36" s="271"/>
    </row>
    <row r="37" spans="1:15" ht="14.1" customHeight="1" x14ac:dyDescent="0.25">
      <c r="A37" s="87" t="s">
        <v>4</v>
      </c>
      <c r="B37" s="88" t="s">
        <v>5</v>
      </c>
      <c r="C37" s="89" t="s">
        <v>6</v>
      </c>
      <c r="D37" s="276" t="s">
        <v>7</v>
      </c>
      <c r="E37" s="276"/>
      <c r="F37" s="90" t="s">
        <v>8</v>
      </c>
      <c r="G37" s="91"/>
      <c r="H37" s="276" t="s">
        <v>9</v>
      </c>
      <c r="I37" s="276"/>
      <c r="J37" s="90" t="s">
        <v>10</v>
      </c>
      <c r="K37" s="91"/>
      <c r="L37" s="92" t="s">
        <v>11</v>
      </c>
      <c r="M37" s="92" t="s">
        <v>12</v>
      </c>
      <c r="N37" s="93" t="s">
        <v>13</v>
      </c>
      <c r="O37" s="277" t="s">
        <v>14</v>
      </c>
    </row>
    <row r="38" spans="1:15" x14ac:dyDescent="0.25">
      <c r="A38" s="94"/>
      <c r="B38" s="95" t="s">
        <v>15</v>
      </c>
      <c r="C38" s="96" t="s">
        <v>16</v>
      </c>
      <c r="D38" s="97" t="s">
        <v>17</v>
      </c>
      <c r="E38" s="98" t="s">
        <v>18</v>
      </c>
      <c r="F38" s="99" t="s">
        <v>17</v>
      </c>
      <c r="G38" s="100" t="s">
        <v>18</v>
      </c>
      <c r="H38" s="101" t="s">
        <v>17</v>
      </c>
      <c r="I38" s="102" t="s">
        <v>18</v>
      </c>
      <c r="J38" s="99" t="s">
        <v>17</v>
      </c>
      <c r="K38" s="103" t="s">
        <v>18</v>
      </c>
      <c r="L38" s="104" t="s">
        <v>19</v>
      </c>
      <c r="M38" s="105" t="s">
        <v>19</v>
      </c>
      <c r="N38" s="106" t="s">
        <v>20</v>
      </c>
      <c r="O38" s="277"/>
    </row>
    <row r="39" spans="1:15" x14ac:dyDescent="0.25">
      <c r="A39" s="25"/>
      <c r="B39" s="26"/>
      <c r="C39" s="27"/>
      <c r="D39" s="28"/>
      <c r="E39" s="29">
        <f t="shared" ref="E39:E70" si="6">IF(D39&gt;10.1,0,(IF(D39=0,0,(10.1-D39)*10)))</f>
        <v>0</v>
      </c>
      <c r="F39" s="32"/>
      <c r="G39" s="31">
        <f t="shared" ref="G39:G70" si="7">IF(F39&lt;=420,0,IF(F39=430,1,(F39-430)/5+1))</f>
        <v>0</v>
      </c>
      <c r="H39" s="32"/>
      <c r="I39" s="33">
        <f t="shared" ref="I39:I70" si="8">IF(H39&gt;500,(H39-500)/10*1,0)</f>
        <v>0</v>
      </c>
      <c r="J39" s="34"/>
      <c r="K39" s="35">
        <f t="shared" ref="K39:K70" si="9">J39*1</f>
        <v>0</v>
      </c>
      <c r="L39" s="65">
        <f t="shared" ref="L39:L70" si="10">SUM(K39,I39,G39,E39)</f>
        <v>0</v>
      </c>
      <c r="M39" s="107">
        <f t="shared" ref="M39:M70" si="11">RANK(L39,L$9:L$70)</f>
        <v>9</v>
      </c>
      <c r="N39" s="270">
        <f>SUM(L39:L42)-MIN(L39:L42)</f>
        <v>0</v>
      </c>
      <c r="O39" s="271">
        <f>RANK(N39,N$9:N$70)</f>
        <v>3</v>
      </c>
    </row>
    <row r="40" spans="1:15" x14ac:dyDescent="0.25">
      <c r="A40" s="49"/>
      <c r="B40" s="39"/>
      <c r="C40" s="40"/>
      <c r="D40" s="41"/>
      <c r="E40" s="42">
        <f t="shared" si="6"/>
        <v>0</v>
      </c>
      <c r="F40" s="45"/>
      <c r="G40" s="44">
        <f t="shared" si="7"/>
        <v>0</v>
      </c>
      <c r="H40" s="45"/>
      <c r="I40" s="46">
        <f t="shared" si="8"/>
        <v>0</v>
      </c>
      <c r="J40" s="50"/>
      <c r="K40" s="47">
        <f t="shared" si="9"/>
        <v>0</v>
      </c>
      <c r="L40" s="36">
        <f t="shared" si="10"/>
        <v>0</v>
      </c>
      <c r="M40" s="48">
        <f t="shared" si="11"/>
        <v>9</v>
      </c>
      <c r="N40" s="270"/>
      <c r="O40" s="271"/>
    </row>
    <row r="41" spans="1:15" x14ac:dyDescent="0.25">
      <c r="A41" s="49"/>
      <c r="B41" s="39"/>
      <c r="C41" s="40"/>
      <c r="D41" s="41"/>
      <c r="E41" s="42">
        <f t="shared" si="6"/>
        <v>0</v>
      </c>
      <c r="F41" s="45"/>
      <c r="G41" s="44">
        <f t="shared" si="7"/>
        <v>0</v>
      </c>
      <c r="H41" s="45"/>
      <c r="I41" s="46">
        <f t="shared" si="8"/>
        <v>0</v>
      </c>
      <c r="J41" s="50"/>
      <c r="K41" s="47">
        <f t="shared" si="9"/>
        <v>0</v>
      </c>
      <c r="L41" s="36">
        <f t="shared" si="10"/>
        <v>0</v>
      </c>
      <c r="M41" s="48">
        <f t="shared" si="11"/>
        <v>9</v>
      </c>
      <c r="N41" s="270"/>
      <c r="O41" s="271"/>
    </row>
    <row r="42" spans="1:15" x14ac:dyDescent="0.25">
      <c r="A42" s="51"/>
      <c r="B42" s="52"/>
      <c r="C42" s="53"/>
      <c r="D42" s="54"/>
      <c r="E42" s="55">
        <f t="shared" si="6"/>
        <v>0</v>
      </c>
      <c r="F42" s="58"/>
      <c r="G42" s="57">
        <f t="shared" si="7"/>
        <v>0</v>
      </c>
      <c r="H42" s="58"/>
      <c r="I42" s="59">
        <f t="shared" si="8"/>
        <v>0</v>
      </c>
      <c r="J42" s="60"/>
      <c r="K42" s="61">
        <f t="shared" si="9"/>
        <v>0</v>
      </c>
      <c r="L42" s="62">
        <f t="shared" si="10"/>
        <v>0</v>
      </c>
      <c r="M42" s="63">
        <f t="shared" si="11"/>
        <v>9</v>
      </c>
      <c r="N42" s="270"/>
      <c r="O42" s="271"/>
    </row>
    <row r="43" spans="1:15" x14ac:dyDescent="0.25">
      <c r="A43" s="69"/>
      <c r="B43" s="70"/>
      <c r="C43" s="27"/>
      <c r="D43" s="28"/>
      <c r="E43" s="71">
        <f t="shared" si="6"/>
        <v>0</v>
      </c>
      <c r="F43" s="32"/>
      <c r="G43" s="31">
        <f t="shared" si="7"/>
        <v>0</v>
      </c>
      <c r="H43" s="30"/>
      <c r="I43" s="33">
        <f t="shared" si="8"/>
        <v>0</v>
      </c>
      <c r="J43" s="32"/>
      <c r="K43" s="35">
        <f t="shared" si="9"/>
        <v>0</v>
      </c>
      <c r="L43" s="65">
        <f t="shared" si="10"/>
        <v>0</v>
      </c>
      <c r="M43" s="37">
        <f t="shared" si="11"/>
        <v>9</v>
      </c>
      <c r="N43" s="270">
        <f>SUM(L43:L46)-MIN(L43:L46)</f>
        <v>0</v>
      </c>
      <c r="O43" s="274">
        <f>RANK(N43,N$9:N$70)</f>
        <v>3</v>
      </c>
    </row>
    <row r="44" spans="1:15" x14ac:dyDescent="0.25">
      <c r="A44" s="72"/>
      <c r="B44" s="73"/>
      <c r="C44" s="40"/>
      <c r="D44" s="41"/>
      <c r="E44" s="74">
        <f t="shared" si="6"/>
        <v>0</v>
      </c>
      <c r="F44" s="45"/>
      <c r="G44" s="44">
        <f t="shared" si="7"/>
        <v>0</v>
      </c>
      <c r="H44" s="43"/>
      <c r="I44" s="46">
        <f t="shared" si="8"/>
        <v>0</v>
      </c>
      <c r="J44" s="45"/>
      <c r="K44" s="47">
        <f t="shared" si="9"/>
        <v>0</v>
      </c>
      <c r="L44" s="36">
        <f t="shared" si="10"/>
        <v>0</v>
      </c>
      <c r="M44" s="48">
        <f t="shared" si="11"/>
        <v>9</v>
      </c>
      <c r="N44" s="270"/>
      <c r="O44" s="274"/>
    </row>
    <row r="45" spans="1:15" x14ac:dyDescent="0.25">
      <c r="A45" s="72"/>
      <c r="B45" s="73"/>
      <c r="C45" s="40"/>
      <c r="D45" s="41"/>
      <c r="E45" s="74">
        <f t="shared" si="6"/>
        <v>0</v>
      </c>
      <c r="F45" s="45"/>
      <c r="G45" s="44">
        <f t="shared" si="7"/>
        <v>0</v>
      </c>
      <c r="H45" s="43"/>
      <c r="I45" s="46">
        <f t="shared" si="8"/>
        <v>0</v>
      </c>
      <c r="J45" s="45"/>
      <c r="K45" s="47">
        <f t="shared" si="9"/>
        <v>0</v>
      </c>
      <c r="L45" s="36">
        <f t="shared" si="10"/>
        <v>0</v>
      </c>
      <c r="M45" s="48">
        <f t="shared" si="11"/>
        <v>9</v>
      </c>
      <c r="N45" s="270"/>
      <c r="O45" s="274"/>
    </row>
    <row r="46" spans="1:15" x14ac:dyDescent="0.25">
      <c r="A46" s="75"/>
      <c r="B46" s="76"/>
      <c r="C46" s="53"/>
      <c r="D46" s="54"/>
      <c r="E46" s="77">
        <f t="shared" si="6"/>
        <v>0</v>
      </c>
      <c r="F46" s="58"/>
      <c r="G46" s="57">
        <f t="shared" si="7"/>
        <v>0</v>
      </c>
      <c r="H46" s="56"/>
      <c r="I46" s="59">
        <f t="shared" si="8"/>
        <v>0</v>
      </c>
      <c r="J46" s="58"/>
      <c r="K46" s="61">
        <f t="shared" si="9"/>
        <v>0</v>
      </c>
      <c r="L46" s="62">
        <f t="shared" si="10"/>
        <v>0</v>
      </c>
      <c r="M46" s="63">
        <f t="shared" si="11"/>
        <v>9</v>
      </c>
      <c r="N46" s="270"/>
      <c r="O46" s="274"/>
    </row>
    <row r="47" spans="1:15" x14ac:dyDescent="0.25">
      <c r="A47" s="25"/>
      <c r="B47" s="80"/>
      <c r="C47" s="27"/>
      <c r="D47" s="28"/>
      <c r="E47" s="29">
        <f t="shared" si="6"/>
        <v>0</v>
      </c>
      <c r="F47" s="32"/>
      <c r="G47" s="31">
        <f t="shared" si="7"/>
        <v>0</v>
      </c>
      <c r="H47" s="32"/>
      <c r="I47" s="33">
        <f t="shared" si="8"/>
        <v>0</v>
      </c>
      <c r="J47" s="34"/>
      <c r="K47" s="35">
        <f t="shared" si="9"/>
        <v>0</v>
      </c>
      <c r="L47" s="83">
        <f t="shared" si="10"/>
        <v>0</v>
      </c>
      <c r="M47" s="37">
        <f t="shared" si="11"/>
        <v>9</v>
      </c>
      <c r="N47" s="270">
        <f>SUM(L47:L50)-MIN(L47:L50)</f>
        <v>0</v>
      </c>
      <c r="O47" s="271">
        <f>RANK(N47,N$9:N$70)</f>
        <v>3</v>
      </c>
    </row>
    <row r="48" spans="1:15" x14ac:dyDescent="0.25">
      <c r="A48" s="49"/>
      <c r="B48" s="81"/>
      <c r="C48" s="40"/>
      <c r="D48" s="41"/>
      <c r="E48" s="42">
        <f t="shared" si="6"/>
        <v>0</v>
      </c>
      <c r="F48" s="45"/>
      <c r="G48" s="44">
        <f t="shared" si="7"/>
        <v>0</v>
      </c>
      <c r="H48" s="45"/>
      <c r="I48" s="46">
        <f t="shared" si="8"/>
        <v>0</v>
      </c>
      <c r="J48" s="50"/>
      <c r="K48" s="47">
        <f t="shared" si="9"/>
        <v>0</v>
      </c>
      <c r="L48" s="85">
        <f t="shared" si="10"/>
        <v>0</v>
      </c>
      <c r="M48" s="48">
        <f t="shared" si="11"/>
        <v>9</v>
      </c>
      <c r="N48" s="270"/>
      <c r="O48" s="271"/>
    </row>
    <row r="49" spans="1:15" x14ac:dyDescent="0.25">
      <c r="A49" s="49"/>
      <c r="B49" s="81"/>
      <c r="C49" s="40"/>
      <c r="D49" s="41"/>
      <c r="E49" s="42">
        <f t="shared" si="6"/>
        <v>0</v>
      </c>
      <c r="F49" s="45"/>
      <c r="G49" s="44">
        <f t="shared" si="7"/>
        <v>0</v>
      </c>
      <c r="H49" s="45"/>
      <c r="I49" s="46">
        <f t="shared" si="8"/>
        <v>0</v>
      </c>
      <c r="J49" s="50"/>
      <c r="K49" s="47">
        <f t="shared" si="9"/>
        <v>0</v>
      </c>
      <c r="L49" s="85">
        <f t="shared" si="10"/>
        <v>0</v>
      </c>
      <c r="M49" s="48">
        <f t="shared" si="11"/>
        <v>9</v>
      </c>
      <c r="N49" s="270"/>
      <c r="O49" s="271"/>
    </row>
    <row r="50" spans="1:15" x14ac:dyDescent="0.25">
      <c r="A50" s="51"/>
      <c r="B50" s="82"/>
      <c r="C50" s="53"/>
      <c r="D50" s="54"/>
      <c r="E50" s="55">
        <f t="shared" si="6"/>
        <v>0</v>
      </c>
      <c r="F50" s="58"/>
      <c r="G50" s="57">
        <f t="shared" si="7"/>
        <v>0</v>
      </c>
      <c r="H50" s="58"/>
      <c r="I50" s="59">
        <f t="shared" si="8"/>
        <v>0</v>
      </c>
      <c r="J50" s="60"/>
      <c r="K50" s="61">
        <f t="shared" si="9"/>
        <v>0</v>
      </c>
      <c r="L50" s="86">
        <f t="shared" si="10"/>
        <v>0</v>
      </c>
      <c r="M50" s="63">
        <f t="shared" si="11"/>
        <v>9</v>
      </c>
      <c r="N50" s="270"/>
      <c r="O50" s="271"/>
    </row>
    <row r="51" spans="1:15" x14ac:dyDescent="0.25">
      <c r="A51" s="25"/>
      <c r="B51" s="80"/>
      <c r="C51" s="27"/>
      <c r="D51" s="28"/>
      <c r="E51" s="29">
        <f t="shared" si="6"/>
        <v>0</v>
      </c>
      <c r="F51" s="32"/>
      <c r="G51" s="31">
        <f t="shared" si="7"/>
        <v>0</v>
      </c>
      <c r="H51" s="32"/>
      <c r="I51" s="33">
        <f t="shared" si="8"/>
        <v>0</v>
      </c>
      <c r="J51" s="34"/>
      <c r="K51" s="35">
        <f t="shared" si="9"/>
        <v>0</v>
      </c>
      <c r="L51" s="83">
        <f t="shared" si="10"/>
        <v>0</v>
      </c>
      <c r="M51" s="37">
        <f t="shared" si="11"/>
        <v>9</v>
      </c>
      <c r="N51" s="270">
        <f>SUM(L51:L54)-MIN(L51:L54)</f>
        <v>0</v>
      </c>
      <c r="O51" s="271">
        <f>RANK(N51,N$9:N$70)</f>
        <v>3</v>
      </c>
    </row>
    <row r="52" spans="1:15" x14ac:dyDescent="0.25">
      <c r="A52" s="49"/>
      <c r="B52" s="81"/>
      <c r="C52" s="40"/>
      <c r="D52" s="41"/>
      <c r="E52" s="42">
        <f t="shared" si="6"/>
        <v>0</v>
      </c>
      <c r="F52" s="45"/>
      <c r="G52" s="44">
        <f t="shared" si="7"/>
        <v>0</v>
      </c>
      <c r="H52" s="45"/>
      <c r="I52" s="46">
        <f t="shared" si="8"/>
        <v>0</v>
      </c>
      <c r="J52" s="50"/>
      <c r="K52" s="47">
        <f t="shared" si="9"/>
        <v>0</v>
      </c>
      <c r="L52" s="85">
        <f t="shared" si="10"/>
        <v>0</v>
      </c>
      <c r="M52" s="48">
        <f t="shared" si="11"/>
        <v>9</v>
      </c>
      <c r="N52" s="270"/>
      <c r="O52" s="271"/>
    </row>
    <row r="53" spans="1:15" x14ac:dyDescent="0.25">
      <c r="A53" s="49"/>
      <c r="B53" s="81"/>
      <c r="C53" s="40"/>
      <c r="D53" s="41"/>
      <c r="E53" s="42">
        <f t="shared" si="6"/>
        <v>0</v>
      </c>
      <c r="F53" s="45"/>
      <c r="G53" s="44">
        <f t="shared" si="7"/>
        <v>0</v>
      </c>
      <c r="H53" s="45"/>
      <c r="I53" s="46">
        <f t="shared" si="8"/>
        <v>0</v>
      </c>
      <c r="J53" s="50"/>
      <c r="K53" s="47">
        <f t="shared" si="9"/>
        <v>0</v>
      </c>
      <c r="L53" s="85">
        <f t="shared" si="10"/>
        <v>0</v>
      </c>
      <c r="M53" s="48">
        <f t="shared" si="11"/>
        <v>9</v>
      </c>
      <c r="N53" s="270"/>
      <c r="O53" s="271"/>
    </row>
    <row r="54" spans="1:15" x14ac:dyDescent="0.25">
      <c r="A54" s="51"/>
      <c r="B54" s="82"/>
      <c r="C54" s="53"/>
      <c r="D54" s="54"/>
      <c r="E54" s="55">
        <f t="shared" si="6"/>
        <v>0</v>
      </c>
      <c r="F54" s="58"/>
      <c r="G54" s="57">
        <f t="shared" si="7"/>
        <v>0</v>
      </c>
      <c r="H54" s="58"/>
      <c r="I54" s="59">
        <f t="shared" si="8"/>
        <v>0</v>
      </c>
      <c r="J54" s="60"/>
      <c r="K54" s="61">
        <f t="shared" si="9"/>
        <v>0</v>
      </c>
      <c r="L54" s="86">
        <f t="shared" si="10"/>
        <v>0</v>
      </c>
      <c r="M54" s="63">
        <f t="shared" si="11"/>
        <v>9</v>
      </c>
      <c r="N54" s="270"/>
      <c r="O54" s="271"/>
    </row>
    <row r="55" spans="1:15" x14ac:dyDescent="0.25">
      <c r="A55" s="25"/>
      <c r="B55" s="26"/>
      <c r="C55" s="27"/>
      <c r="D55" s="28"/>
      <c r="E55" s="71">
        <f t="shared" si="6"/>
        <v>0</v>
      </c>
      <c r="F55" s="32"/>
      <c r="G55" s="31">
        <f t="shared" si="7"/>
        <v>0</v>
      </c>
      <c r="H55" s="30"/>
      <c r="I55" s="33">
        <f t="shared" si="8"/>
        <v>0</v>
      </c>
      <c r="J55" s="32"/>
      <c r="K55" s="35">
        <f t="shared" si="9"/>
        <v>0</v>
      </c>
      <c r="L55" s="65">
        <f t="shared" si="10"/>
        <v>0</v>
      </c>
      <c r="M55" s="37">
        <f t="shared" si="11"/>
        <v>9</v>
      </c>
      <c r="N55" s="270">
        <f>SUM(L55:L58)-MIN(L55:L58)</f>
        <v>0</v>
      </c>
      <c r="O55" s="274">
        <f>RANK(N55,N$9:N$70)</f>
        <v>3</v>
      </c>
    </row>
    <row r="56" spans="1:15" x14ac:dyDescent="0.25">
      <c r="A56" s="49"/>
      <c r="B56" s="39"/>
      <c r="C56" s="40"/>
      <c r="D56" s="41"/>
      <c r="E56" s="74">
        <f t="shared" si="6"/>
        <v>0</v>
      </c>
      <c r="F56" s="45"/>
      <c r="G56" s="44">
        <f t="shared" si="7"/>
        <v>0</v>
      </c>
      <c r="H56" s="43"/>
      <c r="I56" s="46">
        <f t="shared" si="8"/>
        <v>0</v>
      </c>
      <c r="J56" s="45"/>
      <c r="K56" s="47">
        <f t="shared" si="9"/>
        <v>0</v>
      </c>
      <c r="L56" s="36">
        <f t="shared" si="10"/>
        <v>0</v>
      </c>
      <c r="M56" s="48">
        <f t="shared" si="11"/>
        <v>9</v>
      </c>
      <c r="N56" s="270"/>
      <c r="O56" s="274"/>
    </row>
    <row r="57" spans="1:15" x14ac:dyDescent="0.25">
      <c r="A57" s="49"/>
      <c r="B57" s="39"/>
      <c r="C57" s="40"/>
      <c r="D57" s="41"/>
      <c r="E57" s="74">
        <f t="shared" si="6"/>
        <v>0</v>
      </c>
      <c r="F57" s="45"/>
      <c r="G57" s="44">
        <f t="shared" si="7"/>
        <v>0</v>
      </c>
      <c r="H57" s="43"/>
      <c r="I57" s="46">
        <f t="shared" si="8"/>
        <v>0</v>
      </c>
      <c r="J57" s="45"/>
      <c r="K57" s="47">
        <f t="shared" si="9"/>
        <v>0</v>
      </c>
      <c r="L57" s="36">
        <f t="shared" si="10"/>
        <v>0</v>
      </c>
      <c r="M57" s="48">
        <f t="shared" si="11"/>
        <v>9</v>
      </c>
      <c r="N57" s="270"/>
      <c r="O57" s="274"/>
    </row>
    <row r="58" spans="1:15" x14ac:dyDescent="0.25">
      <c r="A58" s="51"/>
      <c r="B58" s="52"/>
      <c r="C58" s="53"/>
      <c r="D58" s="54"/>
      <c r="E58" s="77">
        <f t="shared" si="6"/>
        <v>0</v>
      </c>
      <c r="F58" s="58"/>
      <c r="G58" s="57">
        <f t="shared" si="7"/>
        <v>0</v>
      </c>
      <c r="H58" s="56"/>
      <c r="I58" s="59">
        <f t="shared" si="8"/>
        <v>0</v>
      </c>
      <c r="J58" s="58"/>
      <c r="K58" s="61">
        <f t="shared" si="9"/>
        <v>0</v>
      </c>
      <c r="L58" s="62">
        <f t="shared" si="10"/>
        <v>0</v>
      </c>
      <c r="M58" s="63">
        <f t="shared" si="11"/>
        <v>9</v>
      </c>
      <c r="N58" s="270"/>
      <c r="O58" s="274"/>
    </row>
    <row r="59" spans="1:15" x14ac:dyDescent="0.25">
      <c r="A59" s="64"/>
      <c r="B59" s="26"/>
      <c r="C59" s="27"/>
      <c r="D59" s="28"/>
      <c r="E59" s="29">
        <f t="shared" si="6"/>
        <v>0</v>
      </c>
      <c r="F59" s="32"/>
      <c r="G59" s="31">
        <f t="shared" si="7"/>
        <v>0</v>
      </c>
      <c r="H59" s="32"/>
      <c r="I59" s="33">
        <f t="shared" si="8"/>
        <v>0</v>
      </c>
      <c r="J59" s="34"/>
      <c r="K59" s="35">
        <f t="shared" si="9"/>
        <v>0</v>
      </c>
      <c r="L59" s="83">
        <f t="shared" si="10"/>
        <v>0</v>
      </c>
      <c r="M59" s="37">
        <f t="shared" si="11"/>
        <v>9</v>
      </c>
      <c r="N59" s="270">
        <f>SUM(L59:L62)-MIN(L59:L62)</f>
        <v>0</v>
      </c>
      <c r="O59" s="271">
        <f>RANK(N59,N$9:N$70)</f>
        <v>3</v>
      </c>
    </row>
    <row r="60" spans="1:15" x14ac:dyDescent="0.25">
      <c r="A60" s="67"/>
      <c r="B60" s="39"/>
      <c r="C60" s="40"/>
      <c r="D60" s="41"/>
      <c r="E60" s="42">
        <f t="shared" si="6"/>
        <v>0</v>
      </c>
      <c r="F60" s="45"/>
      <c r="G60" s="44">
        <f t="shared" si="7"/>
        <v>0</v>
      </c>
      <c r="H60" s="45"/>
      <c r="I60" s="46">
        <f t="shared" si="8"/>
        <v>0</v>
      </c>
      <c r="J60" s="50"/>
      <c r="K60" s="47">
        <f t="shared" si="9"/>
        <v>0</v>
      </c>
      <c r="L60" s="85">
        <f t="shared" si="10"/>
        <v>0</v>
      </c>
      <c r="M60" s="48">
        <f t="shared" si="11"/>
        <v>9</v>
      </c>
      <c r="N60" s="270"/>
      <c r="O60" s="271"/>
    </row>
    <row r="61" spans="1:15" x14ac:dyDescent="0.25">
      <c r="A61" s="67"/>
      <c r="B61" s="39"/>
      <c r="C61" s="40"/>
      <c r="D61" s="41"/>
      <c r="E61" s="42">
        <f t="shared" si="6"/>
        <v>0</v>
      </c>
      <c r="F61" s="45"/>
      <c r="G61" s="44">
        <f t="shared" si="7"/>
        <v>0</v>
      </c>
      <c r="H61" s="45"/>
      <c r="I61" s="46">
        <f t="shared" si="8"/>
        <v>0</v>
      </c>
      <c r="J61" s="50"/>
      <c r="K61" s="47">
        <f t="shared" si="9"/>
        <v>0</v>
      </c>
      <c r="L61" s="85">
        <f t="shared" si="10"/>
        <v>0</v>
      </c>
      <c r="M61" s="48">
        <f t="shared" si="11"/>
        <v>9</v>
      </c>
      <c r="N61" s="270"/>
      <c r="O61" s="271"/>
    </row>
    <row r="62" spans="1:15" x14ac:dyDescent="0.25">
      <c r="A62" s="68"/>
      <c r="B62" s="52"/>
      <c r="C62" s="53"/>
      <c r="D62" s="54"/>
      <c r="E62" s="55">
        <f t="shared" si="6"/>
        <v>0</v>
      </c>
      <c r="F62" s="58"/>
      <c r="G62" s="57">
        <f t="shared" si="7"/>
        <v>0</v>
      </c>
      <c r="H62" s="58"/>
      <c r="I62" s="59">
        <f t="shared" si="8"/>
        <v>0</v>
      </c>
      <c r="J62" s="60"/>
      <c r="K62" s="61">
        <f t="shared" si="9"/>
        <v>0</v>
      </c>
      <c r="L62" s="86">
        <f t="shared" si="10"/>
        <v>0</v>
      </c>
      <c r="M62" s="63">
        <f t="shared" si="11"/>
        <v>9</v>
      </c>
      <c r="N62" s="270"/>
      <c r="O62" s="271"/>
    </row>
    <row r="63" spans="1:15" x14ac:dyDescent="0.25">
      <c r="A63" s="64"/>
      <c r="B63" s="26"/>
      <c r="C63" s="27"/>
      <c r="D63" s="28"/>
      <c r="E63" s="29">
        <f t="shared" si="6"/>
        <v>0</v>
      </c>
      <c r="F63" s="32"/>
      <c r="G63" s="31">
        <f t="shared" si="7"/>
        <v>0</v>
      </c>
      <c r="H63" s="32"/>
      <c r="I63" s="33">
        <f t="shared" si="8"/>
        <v>0</v>
      </c>
      <c r="J63" s="34"/>
      <c r="K63" s="35">
        <f t="shared" si="9"/>
        <v>0</v>
      </c>
      <c r="L63" s="83">
        <f t="shared" si="10"/>
        <v>0</v>
      </c>
      <c r="M63" s="37">
        <f t="shared" si="11"/>
        <v>9</v>
      </c>
      <c r="N63" s="270">
        <f>SUM(L63:L66)-MIN(L63:L66)</f>
        <v>0</v>
      </c>
      <c r="O63" s="271">
        <f>RANK(N63,N$9:N$70)</f>
        <v>3</v>
      </c>
    </row>
    <row r="64" spans="1:15" x14ac:dyDescent="0.25">
      <c r="A64" s="67"/>
      <c r="B64" s="39"/>
      <c r="C64" s="40"/>
      <c r="D64" s="41"/>
      <c r="E64" s="42">
        <f t="shared" si="6"/>
        <v>0</v>
      </c>
      <c r="F64" s="45"/>
      <c r="G64" s="44">
        <f t="shared" si="7"/>
        <v>0</v>
      </c>
      <c r="H64" s="45"/>
      <c r="I64" s="46">
        <f t="shared" si="8"/>
        <v>0</v>
      </c>
      <c r="J64" s="50"/>
      <c r="K64" s="47">
        <f t="shared" si="9"/>
        <v>0</v>
      </c>
      <c r="L64" s="85">
        <f t="shared" si="10"/>
        <v>0</v>
      </c>
      <c r="M64" s="48">
        <f t="shared" si="11"/>
        <v>9</v>
      </c>
      <c r="N64" s="270"/>
      <c r="O64" s="271"/>
    </row>
    <row r="65" spans="1:15" x14ac:dyDescent="0.25">
      <c r="A65" s="67"/>
      <c r="B65" s="39"/>
      <c r="C65" s="40"/>
      <c r="D65" s="41"/>
      <c r="E65" s="42">
        <f t="shared" si="6"/>
        <v>0</v>
      </c>
      <c r="F65" s="45"/>
      <c r="G65" s="44">
        <f t="shared" si="7"/>
        <v>0</v>
      </c>
      <c r="H65" s="45"/>
      <c r="I65" s="46">
        <f t="shared" si="8"/>
        <v>0</v>
      </c>
      <c r="J65" s="50"/>
      <c r="K65" s="47">
        <f t="shared" si="9"/>
        <v>0</v>
      </c>
      <c r="L65" s="85">
        <f t="shared" si="10"/>
        <v>0</v>
      </c>
      <c r="M65" s="48">
        <f t="shared" si="11"/>
        <v>9</v>
      </c>
      <c r="N65" s="270"/>
      <c r="O65" s="271"/>
    </row>
    <row r="66" spans="1:15" x14ac:dyDescent="0.25">
      <c r="A66" s="68"/>
      <c r="B66" s="52"/>
      <c r="C66" s="53"/>
      <c r="D66" s="54"/>
      <c r="E66" s="55">
        <f t="shared" si="6"/>
        <v>0</v>
      </c>
      <c r="F66" s="58"/>
      <c r="G66" s="57">
        <f t="shared" si="7"/>
        <v>0</v>
      </c>
      <c r="H66" s="58"/>
      <c r="I66" s="59">
        <f t="shared" si="8"/>
        <v>0</v>
      </c>
      <c r="J66" s="60"/>
      <c r="K66" s="61">
        <f t="shared" si="9"/>
        <v>0</v>
      </c>
      <c r="L66" s="86">
        <f t="shared" si="10"/>
        <v>0</v>
      </c>
      <c r="M66" s="63">
        <f t="shared" si="11"/>
        <v>9</v>
      </c>
      <c r="N66" s="270"/>
      <c r="O66" s="271"/>
    </row>
    <row r="67" spans="1:15" x14ac:dyDescent="0.25">
      <c r="A67" s="25"/>
      <c r="B67" s="26"/>
      <c r="C67" s="27"/>
      <c r="D67" s="28"/>
      <c r="E67" s="29">
        <f t="shared" si="6"/>
        <v>0</v>
      </c>
      <c r="F67" s="30"/>
      <c r="G67" s="31">
        <f t="shared" si="7"/>
        <v>0</v>
      </c>
      <c r="H67" s="32"/>
      <c r="I67" s="33">
        <f t="shared" si="8"/>
        <v>0</v>
      </c>
      <c r="J67" s="34"/>
      <c r="K67" s="35">
        <f t="shared" si="9"/>
        <v>0</v>
      </c>
      <c r="L67" s="83">
        <f t="shared" si="10"/>
        <v>0</v>
      </c>
      <c r="M67" s="37">
        <f t="shared" si="11"/>
        <v>9</v>
      </c>
      <c r="N67" s="272">
        <f>SUM(L67:L70)-MIN(L67:L70)</f>
        <v>0</v>
      </c>
      <c r="O67" s="273">
        <f>RANK(N67,N$9:N$70)</f>
        <v>3</v>
      </c>
    </row>
    <row r="68" spans="1:15" x14ac:dyDescent="0.25">
      <c r="A68" s="49"/>
      <c r="B68" s="39"/>
      <c r="C68" s="40"/>
      <c r="D68" s="41"/>
      <c r="E68" s="42">
        <f t="shared" si="6"/>
        <v>0</v>
      </c>
      <c r="F68" s="43"/>
      <c r="G68" s="44">
        <f t="shared" si="7"/>
        <v>0</v>
      </c>
      <c r="H68" s="45"/>
      <c r="I68" s="46">
        <f t="shared" si="8"/>
        <v>0</v>
      </c>
      <c r="J68" s="50"/>
      <c r="K68" s="47">
        <f t="shared" si="9"/>
        <v>0</v>
      </c>
      <c r="L68" s="85">
        <f t="shared" si="10"/>
        <v>0</v>
      </c>
      <c r="M68" s="48">
        <f t="shared" si="11"/>
        <v>9</v>
      </c>
      <c r="N68" s="272"/>
      <c r="O68" s="273"/>
    </row>
    <row r="69" spans="1:15" x14ac:dyDescent="0.25">
      <c r="A69" s="49"/>
      <c r="B69" s="39"/>
      <c r="C69" s="40"/>
      <c r="D69" s="41"/>
      <c r="E69" s="42">
        <f t="shared" si="6"/>
        <v>0</v>
      </c>
      <c r="F69" s="43"/>
      <c r="G69" s="44">
        <f t="shared" si="7"/>
        <v>0</v>
      </c>
      <c r="H69" s="45"/>
      <c r="I69" s="46">
        <f t="shared" si="8"/>
        <v>0</v>
      </c>
      <c r="J69" s="50"/>
      <c r="K69" s="47">
        <f t="shared" si="9"/>
        <v>0</v>
      </c>
      <c r="L69" s="85">
        <f t="shared" si="10"/>
        <v>0</v>
      </c>
      <c r="M69" s="48">
        <f t="shared" si="11"/>
        <v>9</v>
      </c>
      <c r="N69" s="272"/>
      <c r="O69" s="273"/>
    </row>
    <row r="70" spans="1:15" x14ac:dyDescent="0.25">
      <c r="A70" s="110"/>
      <c r="B70" s="111"/>
      <c r="C70" s="112"/>
      <c r="D70" s="113"/>
      <c r="E70" s="114">
        <f t="shared" si="6"/>
        <v>0</v>
      </c>
      <c r="F70" s="115"/>
      <c r="G70" s="116">
        <f t="shared" si="7"/>
        <v>0</v>
      </c>
      <c r="H70" s="115"/>
      <c r="I70" s="109">
        <f t="shared" si="8"/>
        <v>0</v>
      </c>
      <c r="J70" s="117"/>
      <c r="K70" s="118">
        <f t="shared" si="9"/>
        <v>0</v>
      </c>
      <c r="L70" s="119">
        <f t="shared" si="10"/>
        <v>0</v>
      </c>
      <c r="M70" s="120">
        <f t="shared" si="11"/>
        <v>9</v>
      </c>
      <c r="N70" s="272"/>
      <c r="O70" s="273"/>
    </row>
    <row r="73" spans="1:15" x14ac:dyDescent="0.25">
      <c r="A73" s="121" t="s">
        <v>43</v>
      </c>
    </row>
  </sheetData>
  <mergeCells count="41">
    <mergeCell ref="N63:N66"/>
    <mergeCell ref="O63:O66"/>
    <mergeCell ref="N67:N70"/>
    <mergeCell ref="O67:O70"/>
    <mergeCell ref="N51:N54"/>
    <mergeCell ref="O51:O54"/>
    <mergeCell ref="N55:N58"/>
    <mergeCell ref="O55:O58"/>
    <mergeCell ref="N59:N62"/>
    <mergeCell ref="O59:O62"/>
    <mergeCell ref="N39:N42"/>
    <mergeCell ref="O39:O42"/>
    <mergeCell ref="N43:N46"/>
    <mergeCell ref="O43:O46"/>
    <mergeCell ref="N47:N50"/>
    <mergeCell ref="O47:O50"/>
    <mergeCell ref="N33:N36"/>
    <mergeCell ref="O33:O36"/>
    <mergeCell ref="D37:E37"/>
    <mergeCell ref="H37:I37"/>
    <mergeCell ref="O37:O38"/>
    <mergeCell ref="N21:N24"/>
    <mergeCell ref="O21:O24"/>
    <mergeCell ref="N25:N28"/>
    <mergeCell ref="O25:O28"/>
    <mergeCell ref="N29:N32"/>
    <mergeCell ref="O29:O32"/>
    <mergeCell ref="N9:N12"/>
    <mergeCell ref="O9:O12"/>
    <mergeCell ref="N13:N16"/>
    <mergeCell ref="O13:O16"/>
    <mergeCell ref="N17:N20"/>
    <mergeCell ref="O17:O20"/>
    <mergeCell ref="A1:O1"/>
    <mergeCell ref="A3:K3"/>
    <mergeCell ref="A4:C4"/>
    <mergeCell ref="A5:C5"/>
    <mergeCell ref="D7:E7"/>
    <mergeCell ref="H7:I7"/>
    <mergeCell ref="J7:K7"/>
    <mergeCell ref="O7:O8"/>
  </mergeCells>
  <pageMargins left="0.66944444444444395" right="0.196527777777778" top="0.86597222222222203" bottom="0.35416666666666702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V.Dívky družstvabezpečnost (5)</vt:lpstr>
      <vt:lpstr>V.Dívky družstvakraj</vt:lpstr>
      <vt:lpstr>V. Hoši družstva vše</vt:lpstr>
      <vt:lpstr>V.Dívky družstva vše (2)</vt:lpstr>
      <vt:lpstr>V.Dívky družstva kraj (3)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Zdeněk Jadvidžák</cp:lastModifiedBy>
  <cp:revision>6</cp:revision>
  <cp:lastPrinted>2018-03-07T12:06:48Z</cp:lastPrinted>
  <dcterms:created xsi:type="dcterms:W3CDTF">2013-03-14T09:01:12Z</dcterms:created>
  <dcterms:modified xsi:type="dcterms:W3CDTF">2019-03-13T15:15:39Z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